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60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<sst xmlns="http://schemas.openxmlformats.org/spreadsheetml/2006/main" count="130" uniqueCount="56">
  <si>
    <t>Hangover 5</t>
  </si>
  <si>
    <t xml:space="preserve">Worthing Lido </t>
  </si>
  <si>
    <t>St Valentines</t>
  </si>
  <si>
    <t xml:space="preserve">Lewes </t>
  </si>
  <si>
    <t xml:space="preserve">Hedgehoppers </t>
  </si>
  <si>
    <t>Trundle Hill</t>
  </si>
  <si>
    <t xml:space="preserve">Hove Park </t>
  </si>
  <si>
    <t>Beach Run</t>
  </si>
  <si>
    <t>Roundhill Romp</t>
  </si>
  <si>
    <t>Wivelsfield Woodland Wobble</t>
  </si>
  <si>
    <t>Tilgate Forest</t>
  </si>
  <si>
    <t>Highdown Hike</t>
  </si>
  <si>
    <t xml:space="preserve">Fittleworth </t>
  </si>
  <si>
    <t>Seven Stiles</t>
  </si>
  <si>
    <t>Lancing Manor</t>
  </si>
  <si>
    <t>TOTAL</t>
  </si>
  <si>
    <t>Position</t>
  </si>
  <si>
    <t>Increase/(decrease)</t>
  </si>
  <si>
    <t>Steyning AC</t>
  </si>
  <si>
    <t>Worthing &amp; Dist. Harriers</t>
  </si>
  <si>
    <t>Fittleworth Flyers</t>
  </si>
  <si>
    <t>Chichester Runners</t>
  </si>
  <si>
    <t>Southwick Strollers</t>
  </si>
  <si>
    <t>Haywards Heath Harriers</t>
  </si>
  <si>
    <t>Arena 80</t>
  </si>
  <si>
    <t>Saints + Sinners</t>
  </si>
  <si>
    <t>Lancing Eagles</t>
  </si>
  <si>
    <t>Henfield Joggers</t>
  </si>
  <si>
    <t>Horsham Joggers</t>
  </si>
  <si>
    <t>Lewes AC</t>
  </si>
  <si>
    <t>Foxtrot 5</t>
  </si>
  <si>
    <t>Own Race</t>
  </si>
  <si>
    <t>Average Score</t>
  </si>
  <si>
    <t xml:space="preserve">Goring Road Runners </t>
  </si>
  <si>
    <t xml:space="preserve">Arunners            </t>
  </si>
  <si>
    <t xml:space="preserve">Burgess Hill Runners  </t>
  </si>
  <si>
    <t>Portslade Hedgehoppers</t>
  </si>
  <si>
    <t xml:space="preserve">Worthing Striders       </t>
  </si>
  <si>
    <t>Black figures on yellow background: actual score in own race</t>
  </si>
  <si>
    <t>Red figures on yellow background: average score so far substituted in own race</t>
  </si>
  <si>
    <t>Hickstead Gallop</t>
  </si>
  <si>
    <t>Hill Barn Horror 1m</t>
  </si>
  <si>
    <t>WEST SUSSEX FUN RUN LEAGUE 2011 Seniors</t>
  </si>
  <si>
    <t>Plumpton</t>
  </si>
  <si>
    <t>Points 2010 (all races)</t>
  </si>
  <si>
    <t>Total 2011 w'out Plumpton</t>
  </si>
  <si>
    <t xml:space="preserve">Total 2011 w'out Plumpton* </t>
  </si>
  <si>
    <t>Increase/(decrease)*</t>
  </si>
  <si>
    <t>WEST SUSSEX FUN RUN LEAGUE 2011 Juniors</t>
  </si>
  <si>
    <t xml:space="preserve">WEST SUSSEX FUN RUN LEAGUE 2011 Seniors </t>
  </si>
  <si>
    <t>Points 2010 w'out Foxtrot</t>
  </si>
  <si>
    <t>Points 2010 w'out Foxtrot *</t>
  </si>
  <si>
    <t>Total 2011 w'out Plumpton &amp; Lewes *</t>
  </si>
  <si>
    <t>* Based on policy agreed at AGM 2010 to only compare "like with like". Only 10 races expected to be held and scored in 2011 were also held and scored in 2010. Plumpton was not held in 2010, Lewes was not scored in 2010, Foxtrot will not be held in 2011.</t>
  </si>
  <si>
    <t>* Based on policy agreed at AGM 2010 to only compare "like with like". 17 races are expected to be held in 2011 which were also held in 2010. Plumpton was not held in 2010,  Foxtrot will not be held in 2011.</t>
  </si>
  <si>
    <t>13=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</si>
</sst>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8">
    <font>
      <sz val="10"/>
      <name val="Arial"/>
      <family val="2"/>
    </font>
    <font>
      <sz val="16"/>
      <name val="Arial"/>
      <family val="2"/>
    </font>
    <font>
      <sz val="12"/>
      <name val="Arial"/>
      <family val="2"/>
    </font>
    <font>
      <sz val="14"/>
      <name val="Arial"/>
      <family val="2"/>
    </font>
    <font>
      <sz val="11"/>
      <name val="Arial"/>
      <family val="2"/>
    </font>
    <font>
      <sz val="12"/>
      <color indexed="8"/>
      <name val="Arial"/>
      <family val="2"/>
    </font>
    <font>
      <i/>
      <sz val="12"/>
      <name val="Arial"/>
      <family val="2"/>
    </font>
    <font>
      <sz val="12"/>
      <color indexed="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thin">
        <color indexed="8"/>
      </right>
      <top style="medium"/>
      <bottom>
        <color indexed="63"/>
      </bottom>
    </border>
    <border>
      <left style="thin">
        <color indexed="8"/>
      </left>
      <right>
        <color indexed="63"/>
      </right>
      <top style="medium"/>
      <bottom style="thin">
        <color indexed="8"/>
      </bottom>
    </border>
    <border>
      <left style="thin"/>
      <right>
        <color indexed="63"/>
      </right>
      <top style="medium"/>
      <bottom style="thin"/>
    </border>
    <border>
      <left style="thin">
        <color indexed="8"/>
      </left>
      <right style="medium"/>
      <top style="medium"/>
      <bottom style="thin">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style="thin">
        <color indexed="8"/>
      </right>
      <top style="medium"/>
      <bottom style="thin"/>
    </border>
    <border>
      <left style="thin">
        <color indexed="8"/>
      </left>
      <right>
        <color indexed="63"/>
      </right>
      <top style="medium"/>
      <bottom>
        <color indexed="63"/>
      </bottom>
    </border>
    <border>
      <left style="medium"/>
      <right style="thin">
        <color indexed="8"/>
      </right>
      <top style="medium"/>
      <bottom>
        <color indexed="63"/>
      </bottom>
    </border>
    <border>
      <left style="thin">
        <color indexed="8"/>
      </left>
      <right style="medium"/>
      <top style="medium"/>
      <bottom>
        <color indexed="63"/>
      </bottom>
    </border>
    <border>
      <left style="thin"/>
      <right style="medium"/>
      <top style="thin"/>
      <bottom style="thin"/>
    </border>
    <border>
      <left style="thin">
        <color indexed="8"/>
      </left>
      <right style="medium"/>
      <top style="thin">
        <color indexed="8"/>
      </top>
      <bottom style="thin">
        <color indexed="8"/>
      </bottom>
    </border>
    <border>
      <left style="medium"/>
      <right style="thin">
        <color indexed="8"/>
      </right>
      <top>
        <color indexed="63"/>
      </top>
      <bottom style="thin">
        <color indexed="8"/>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0" borderId="0" xfId="0" applyAlignment="1">
      <alignment/>
    </xf>
    <xf numFmtId="172" fontId="0" fillId="0" borderId="0" xfId="0" applyNumberFormat="1" applyAlignment="1">
      <alignment/>
    </xf>
    <xf numFmtId="0" fontId="0" fillId="0" borderId="10" xfId="0" applyFont="1" applyFill="1" applyBorder="1" applyAlignment="1">
      <alignment horizontal="center" vertical="center"/>
    </xf>
    <xf numFmtId="0" fontId="0" fillId="0" borderId="0" xfId="0" applyBorder="1" applyAlignment="1">
      <alignment/>
    </xf>
    <xf numFmtId="0" fontId="0" fillId="0" borderId="0" xfId="0" applyBorder="1" applyAlignment="1">
      <alignment horizontal="center"/>
    </xf>
    <xf numFmtId="2" fontId="0" fillId="0" borderId="0" xfId="0" applyNumberFormat="1" applyAlignment="1">
      <alignment/>
    </xf>
    <xf numFmtId="0" fontId="0" fillId="0" borderId="11" xfId="0" applyFont="1" applyFill="1" applyBorder="1" applyAlignment="1">
      <alignment horizontal="center" vertical="center"/>
    </xf>
    <xf numFmtId="0" fontId="0" fillId="0" borderId="11"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1" fontId="0" fillId="0" borderId="0" xfId="0" applyNumberFormat="1" applyAlignment="1">
      <alignment/>
    </xf>
    <xf numFmtId="1"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2" fillId="0" borderId="0" xfId="0" applyFont="1" applyAlignment="1">
      <alignment horizontal="center" vertical="top" wrapText="1"/>
    </xf>
    <xf numFmtId="0" fontId="4" fillId="0" borderId="14" xfId="0" applyFont="1" applyBorder="1" applyAlignment="1">
      <alignment horizontal="center" vertical="center"/>
    </xf>
    <xf numFmtId="0" fontId="2" fillId="33" borderId="10" xfId="0" applyFont="1" applyFill="1" applyBorder="1" applyAlignment="1">
      <alignment horizontal="center" vertical="center"/>
    </xf>
    <xf numFmtId="0" fontId="2" fillId="0" borderId="15" xfId="0" applyFont="1" applyBorder="1" applyAlignment="1">
      <alignment horizontal="center" vertical="center"/>
    </xf>
    <xf numFmtId="0" fontId="5" fillId="0" borderId="11" xfId="0" applyFont="1" applyBorder="1" applyAlignment="1">
      <alignment horizontal="center" vertical="center"/>
    </xf>
    <xf numFmtId="0" fontId="2" fillId="0" borderId="11" xfId="0" applyNumberFormat="1" applyFont="1" applyFill="1" applyBorder="1" applyAlignment="1" applyProtection="1">
      <alignment horizontal="center" vertical="center"/>
      <protection locked="0"/>
    </xf>
    <xf numFmtId="2" fontId="6" fillId="0" borderId="12" xfId="0" applyNumberFormat="1" applyFont="1" applyBorder="1" applyAlignment="1">
      <alignment vertical="center"/>
    </xf>
    <xf numFmtId="0" fontId="47" fillId="34" borderId="10" xfId="0" applyFont="1" applyFill="1" applyBorder="1" applyAlignment="1">
      <alignment horizontal="center" vertical="center"/>
    </xf>
    <xf numFmtId="0" fontId="47" fillId="33" borderId="10" xfId="0" applyFont="1" applyFill="1" applyBorder="1" applyAlignment="1">
      <alignment horizontal="center" vertical="center"/>
    </xf>
    <xf numFmtId="0" fontId="2" fillId="35" borderId="15" xfId="0" applyFont="1" applyFill="1" applyBorder="1" applyAlignment="1">
      <alignment horizontal="center" vertical="center"/>
    </xf>
    <xf numFmtId="0" fontId="7" fillId="34" borderId="10" xfId="0" applyFont="1" applyFill="1" applyBorder="1" applyAlignment="1">
      <alignment horizontal="center" vertical="center"/>
    </xf>
    <xf numFmtId="0" fontId="5" fillId="33" borderId="11" xfId="0" applyFont="1" applyFill="1" applyBorder="1" applyAlignment="1">
      <alignment horizontal="center" vertical="center"/>
    </xf>
    <xf numFmtId="0" fontId="7" fillId="35" borderId="10" xfId="0" applyFont="1" applyFill="1" applyBorder="1" applyAlignment="1">
      <alignment horizontal="center" vertical="center"/>
    </xf>
    <xf numFmtId="0" fontId="7" fillId="35"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7" fillId="35" borderId="11" xfId="0" applyNumberFormat="1" applyFont="1" applyFill="1" applyBorder="1" applyAlignment="1" applyProtection="1">
      <alignment horizontal="center" vertical="center"/>
      <protection locked="0"/>
    </xf>
    <xf numFmtId="0" fontId="1" fillId="0" borderId="16" xfId="0" applyFont="1" applyBorder="1" applyAlignment="1">
      <alignment vertical="center" wrapText="1"/>
    </xf>
    <xf numFmtId="0" fontId="0" fillId="36" borderId="17" xfId="0" applyFont="1" applyFill="1" applyBorder="1" applyAlignment="1">
      <alignment horizontal="center" textRotation="90"/>
    </xf>
    <xf numFmtId="0" fontId="0" fillId="36" borderId="17" xfId="0" applyFill="1" applyBorder="1" applyAlignment="1">
      <alignment horizontal="center" textRotation="90"/>
    </xf>
    <xf numFmtId="0" fontId="0" fillId="36" borderId="17" xfId="0" applyFont="1" applyFill="1" applyBorder="1" applyAlignment="1">
      <alignment horizontal="center" textRotation="90" wrapText="1"/>
    </xf>
    <xf numFmtId="0" fontId="0" fillId="36" borderId="18" xfId="0" applyFont="1" applyFill="1" applyBorder="1" applyAlignment="1">
      <alignment horizontal="center" textRotation="90"/>
    </xf>
    <xf numFmtId="0" fontId="0" fillId="36" borderId="18" xfId="0" applyFill="1" applyBorder="1" applyAlignment="1">
      <alignment horizontal="center" textRotation="90"/>
    </xf>
    <xf numFmtId="0" fontId="3" fillId="0" borderId="17" xfId="0" applyFont="1" applyBorder="1" applyAlignment="1">
      <alignment horizontal="center" textRotation="90"/>
    </xf>
    <xf numFmtId="0" fontId="0" fillId="0" borderId="19" xfId="0" applyFont="1" applyBorder="1" applyAlignment="1">
      <alignment horizontal="center" textRotation="90"/>
    </xf>
    <xf numFmtId="172" fontId="0" fillId="0" borderId="20" xfId="0" applyNumberFormat="1" applyBorder="1" applyAlignment="1">
      <alignment horizontal="center" textRotation="90"/>
    </xf>
    <xf numFmtId="0" fontId="0" fillId="0" borderId="16" xfId="0" applyBorder="1" applyAlignment="1">
      <alignment horizontal="center" textRotation="90"/>
    </xf>
    <xf numFmtId="0" fontId="0" fillId="0" borderId="17" xfId="0" applyBorder="1" applyAlignment="1">
      <alignment horizontal="center" textRotation="90"/>
    </xf>
    <xf numFmtId="0" fontId="0" fillId="0" borderId="21" xfId="0" applyBorder="1" applyAlignment="1">
      <alignment horizontal="center" textRotation="90"/>
    </xf>
    <xf numFmtId="0" fontId="2" fillId="0" borderId="14" xfId="0" applyFont="1" applyBorder="1" applyAlignment="1">
      <alignment vertical="center"/>
    </xf>
    <xf numFmtId="0" fontId="2" fillId="0" borderId="14" xfId="0" applyFont="1" applyFill="1" applyBorder="1" applyAlignment="1">
      <alignment vertical="center"/>
    </xf>
    <xf numFmtId="0" fontId="0" fillId="34" borderId="22" xfId="0" applyFill="1" applyBorder="1" applyAlignment="1">
      <alignment/>
    </xf>
    <xf numFmtId="0" fontId="0" fillId="0" borderId="0" xfId="0" applyFill="1" applyBorder="1" applyAlignment="1">
      <alignment/>
    </xf>
    <xf numFmtId="0" fontId="0" fillId="0" borderId="0" xfId="0" applyFont="1" applyBorder="1" applyAlignment="1">
      <alignment horizontal="center" vertical="top"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4" xfId="0" applyFont="1" applyBorder="1" applyAlignment="1">
      <alignment horizontal="center" vertical="top" wrapText="1"/>
    </xf>
    <xf numFmtId="0" fontId="2" fillId="36" borderId="17" xfId="0" applyFont="1" applyFill="1" applyBorder="1" applyAlignment="1">
      <alignment horizontal="center" textRotation="90"/>
    </xf>
    <xf numFmtId="0" fontId="2" fillId="36" borderId="17" xfId="0" applyFont="1" applyFill="1" applyBorder="1" applyAlignment="1">
      <alignment horizontal="center" textRotation="90" wrapText="1"/>
    </xf>
    <xf numFmtId="0" fontId="2" fillId="36" borderId="18" xfId="0" applyFont="1" applyFill="1" applyBorder="1" applyAlignment="1">
      <alignment horizontal="center" textRotation="90"/>
    </xf>
    <xf numFmtId="0" fontId="2" fillId="36" borderId="25" xfId="0" applyFont="1" applyFill="1" applyBorder="1" applyAlignment="1">
      <alignment horizontal="center" textRotation="90"/>
    </xf>
    <xf numFmtId="0" fontId="2" fillId="0" borderId="18" xfId="0" applyFont="1" applyBorder="1" applyAlignment="1">
      <alignment horizontal="center" textRotation="90"/>
    </xf>
    <xf numFmtId="0" fontId="2" fillId="0" borderId="26" xfId="0" applyFont="1" applyBorder="1" applyAlignment="1">
      <alignment horizontal="center" textRotation="90"/>
    </xf>
    <xf numFmtId="0" fontId="2" fillId="0" borderId="27" xfId="0" applyFont="1" applyBorder="1" applyAlignment="1">
      <alignment horizontal="center" textRotation="90"/>
    </xf>
    <xf numFmtId="0" fontId="2" fillId="0" borderId="28" xfId="0" applyFont="1" applyBorder="1" applyAlignment="1">
      <alignment horizontal="center" textRotation="90"/>
    </xf>
    <xf numFmtId="0" fontId="0" fillId="0" borderId="14" xfId="0" applyFont="1" applyFill="1" applyBorder="1" applyAlignment="1">
      <alignment vertical="center"/>
    </xf>
    <xf numFmtId="1" fontId="0" fillId="0" borderId="29" xfId="0" applyNumberFormat="1" applyFont="1" applyBorder="1" applyAlignment="1">
      <alignment horizontal="center" vertical="center"/>
    </xf>
    <xf numFmtId="0" fontId="0" fillId="0" borderId="14" xfId="0" applyFont="1" applyBorder="1" applyAlignment="1">
      <alignment vertical="center"/>
    </xf>
    <xf numFmtId="0" fontId="4" fillId="0" borderId="10"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11" xfId="0" applyBorder="1" applyAlignment="1">
      <alignment horizontal="center"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2" fontId="6" fillId="0" borderId="0" xfId="0" applyNumberFormat="1" applyFont="1" applyBorder="1" applyAlignment="1">
      <alignment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8" fillId="0" borderId="0" xfId="0" applyFont="1" applyBorder="1" applyAlignment="1">
      <alignment horizontal="center" vertical="center"/>
    </xf>
    <xf numFmtId="0" fontId="0" fillId="0" borderId="22" xfId="0" applyFont="1" applyBorder="1" applyAlignment="1">
      <alignment vertical="center"/>
    </xf>
    <xf numFmtId="0" fontId="0"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1" fontId="0" fillId="0" borderId="32" xfId="0" applyNumberFormat="1" applyFont="1" applyBorder="1" applyAlignment="1">
      <alignment horizontal="center" vertical="center"/>
    </xf>
    <xf numFmtId="0" fontId="2" fillId="0" borderId="22" xfId="0" applyFont="1" applyBorder="1" applyAlignment="1">
      <alignment horizontal="center" vertical="top" wrapText="1"/>
    </xf>
    <xf numFmtId="0" fontId="2" fillId="0" borderId="0" xfId="0" applyFont="1" applyBorder="1" applyAlignment="1">
      <alignment horizontal="center" vertical="top" wrapText="1"/>
    </xf>
    <xf numFmtId="0" fontId="2" fillId="0" borderId="32" xfId="0"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33" xfId="0" applyFont="1" applyBorder="1" applyAlignment="1">
      <alignment horizontal="center" vertical="top" wrapText="1"/>
    </xf>
    <xf numFmtId="0" fontId="0" fillId="0" borderId="0" xfId="0" applyBorder="1" applyAlignment="1">
      <alignment horizontal="center" vertical="top" wrapText="1"/>
    </xf>
    <xf numFmtId="0" fontId="0" fillId="0" borderId="32" xfId="0" applyBorder="1" applyAlignment="1">
      <alignment horizontal="center" vertical="top" wrapText="1"/>
    </xf>
    <xf numFmtId="0" fontId="0" fillId="0" borderId="24" xfId="0" applyBorder="1" applyAlignment="1">
      <alignment horizontal="center" vertical="top" wrapText="1"/>
    </xf>
    <xf numFmtId="0" fontId="0" fillId="0" borderId="33" xfId="0"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44"/>
  <sheetViews>
    <sheetView tabSelected="1" zoomScale="80" zoomScaleNormal="80" zoomScalePageLayoutView="0" workbookViewId="0" topLeftCell="A2">
      <selection activeCell="P19" sqref="P19"/>
    </sheetView>
  </sheetViews>
  <sheetFormatPr defaultColWidth="9.140625" defaultRowHeight="12.75"/>
  <cols>
    <col min="1" max="1" width="30.28125" style="0" customWidth="1"/>
    <col min="2" max="18" width="5.7109375" style="0" customWidth="1"/>
    <col min="19" max="19" width="6.7109375" style="0" customWidth="1"/>
    <col min="20" max="20" width="5.7109375" style="0" customWidth="1"/>
    <col min="21" max="21" width="7.421875" style="0" customWidth="1"/>
    <col min="22" max="22" width="6.57421875" style="0" customWidth="1"/>
    <col min="23" max="23" width="6.7109375" style="0" customWidth="1"/>
    <col min="24" max="24" width="5.7109375" style="0" customWidth="1"/>
  </cols>
  <sheetData>
    <row r="1" spans="1:24" ht="113.25" customHeight="1">
      <c r="A1" s="32" t="s">
        <v>49</v>
      </c>
      <c r="B1" s="33" t="s">
        <v>0</v>
      </c>
      <c r="C1" s="34" t="s">
        <v>43</v>
      </c>
      <c r="D1" s="33" t="s">
        <v>1</v>
      </c>
      <c r="E1" s="33" t="s">
        <v>2</v>
      </c>
      <c r="F1" s="33" t="s">
        <v>3</v>
      </c>
      <c r="G1" s="33" t="s">
        <v>7</v>
      </c>
      <c r="H1" s="33" t="s">
        <v>4</v>
      </c>
      <c r="I1" s="33" t="s">
        <v>5</v>
      </c>
      <c r="J1" s="33" t="s">
        <v>6</v>
      </c>
      <c r="K1" s="33" t="s">
        <v>8</v>
      </c>
      <c r="L1" s="35" t="s">
        <v>9</v>
      </c>
      <c r="M1" s="33" t="s">
        <v>11</v>
      </c>
      <c r="N1" s="35" t="s">
        <v>10</v>
      </c>
      <c r="O1" s="33" t="s">
        <v>12</v>
      </c>
      <c r="P1" s="36" t="s">
        <v>13</v>
      </c>
      <c r="Q1" s="37" t="s">
        <v>40</v>
      </c>
      <c r="R1" s="33" t="s">
        <v>14</v>
      </c>
      <c r="S1" s="38" t="s">
        <v>15</v>
      </c>
      <c r="T1" s="39" t="s">
        <v>16</v>
      </c>
      <c r="U1" s="40" t="s">
        <v>32</v>
      </c>
      <c r="V1" s="41" t="s">
        <v>50</v>
      </c>
      <c r="W1" s="42" t="s">
        <v>46</v>
      </c>
      <c r="X1" s="43" t="s">
        <v>47</v>
      </c>
    </row>
    <row r="2" spans="1:24" ht="24.75" customHeight="1">
      <c r="A2" s="44" t="s">
        <v>19</v>
      </c>
      <c r="B2" s="11">
        <v>85</v>
      </c>
      <c r="C2" s="11">
        <v>85</v>
      </c>
      <c r="D2" s="17">
        <v>85</v>
      </c>
      <c r="E2" s="11">
        <v>85</v>
      </c>
      <c r="F2" s="11">
        <v>84</v>
      </c>
      <c r="G2" s="11">
        <v>85</v>
      </c>
      <c r="H2" s="11">
        <v>82</v>
      </c>
      <c r="I2" s="11">
        <v>85</v>
      </c>
      <c r="J2" s="11">
        <v>85</v>
      </c>
      <c r="K2" s="11">
        <v>85</v>
      </c>
      <c r="L2" s="11">
        <v>83</v>
      </c>
      <c r="M2" s="11">
        <v>85</v>
      </c>
      <c r="N2" s="11">
        <v>80</v>
      </c>
      <c r="O2" s="18">
        <v>85</v>
      </c>
      <c r="P2" s="19">
        <v>85</v>
      </c>
      <c r="Q2" s="19">
        <v>80</v>
      </c>
      <c r="R2" s="20">
        <v>85</v>
      </c>
      <c r="S2" s="10">
        <f aca="true" t="shared" si="0" ref="S2:S18">SUM(B2:R2)</f>
        <v>1429</v>
      </c>
      <c r="T2" s="18">
        <v>1</v>
      </c>
      <c r="U2" s="21">
        <f>AVERAGE(B2:C2,E2:R2)</f>
        <v>84</v>
      </c>
      <c r="V2" s="16">
        <v>1358</v>
      </c>
      <c r="W2" s="64">
        <f aca="true" t="shared" si="1" ref="W2:W18">B2+SUM(D2:R2)</f>
        <v>1344</v>
      </c>
      <c r="X2" s="65">
        <f aca="true" t="shared" si="2" ref="X2:X18">W2-V2</f>
        <v>-14</v>
      </c>
    </row>
    <row r="3" spans="1:24" ht="24.75" customHeight="1">
      <c r="A3" s="44" t="s">
        <v>35</v>
      </c>
      <c r="B3" s="11">
        <v>82</v>
      </c>
      <c r="C3" s="11">
        <v>85</v>
      </c>
      <c r="D3" s="11">
        <v>83</v>
      </c>
      <c r="E3" s="11">
        <v>82</v>
      </c>
      <c r="F3" s="11">
        <v>82</v>
      </c>
      <c r="G3" s="11">
        <v>82</v>
      </c>
      <c r="H3" s="11">
        <v>79</v>
      </c>
      <c r="I3" s="11">
        <v>82</v>
      </c>
      <c r="J3" s="11">
        <v>78</v>
      </c>
      <c r="K3" s="11">
        <v>82</v>
      </c>
      <c r="L3" s="22">
        <v>81</v>
      </c>
      <c r="M3" s="11">
        <v>76</v>
      </c>
      <c r="N3" s="11">
        <v>79</v>
      </c>
      <c r="O3" s="18">
        <v>78</v>
      </c>
      <c r="P3" s="19">
        <v>83</v>
      </c>
      <c r="Q3" s="19">
        <v>82</v>
      </c>
      <c r="R3" s="20">
        <v>85</v>
      </c>
      <c r="S3" s="11">
        <f t="shared" si="0"/>
        <v>1381</v>
      </c>
      <c r="T3" s="18">
        <v>2</v>
      </c>
      <c r="U3" s="21">
        <f>AVERAGE(B3:K3,M3:R3)</f>
        <v>81.25</v>
      </c>
      <c r="V3" s="16">
        <v>1193</v>
      </c>
      <c r="W3" s="64">
        <f t="shared" si="1"/>
        <v>1296</v>
      </c>
      <c r="X3" s="65">
        <f t="shared" si="2"/>
        <v>103</v>
      </c>
    </row>
    <row r="4" spans="1:24" ht="24.75" customHeight="1">
      <c r="A4" s="45" t="s">
        <v>34</v>
      </c>
      <c r="B4" s="11">
        <v>76</v>
      </c>
      <c r="C4" s="11">
        <v>82</v>
      </c>
      <c r="D4" s="11">
        <v>79</v>
      </c>
      <c r="E4" s="11">
        <v>81</v>
      </c>
      <c r="F4" s="11">
        <v>76</v>
      </c>
      <c r="G4" s="23">
        <v>81</v>
      </c>
      <c r="H4" s="11">
        <v>83</v>
      </c>
      <c r="I4" s="11">
        <v>80</v>
      </c>
      <c r="J4" s="11">
        <v>85</v>
      </c>
      <c r="K4" s="11">
        <v>82</v>
      </c>
      <c r="L4" s="11">
        <v>81</v>
      </c>
      <c r="M4" s="11">
        <v>84</v>
      </c>
      <c r="N4" s="11">
        <v>82</v>
      </c>
      <c r="O4" s="18">
        <v>80</v>
      </c>
      <c r="P4" s="19">
        <v>79</v>
      </c>
      <c r="Q4" s="19">
        <v>80</v>
      </c>
      <c r="R4" s="20">
        <v>80</v>
      </c>
      <c r="S4" s="11">
        <f t="shared" si="0"/>
        <v>1371</v>
      </c>
      <c r="T4" s="18">
        <v>3</v>
      </c>
      <c r="U4" s="21">
        <f>AVERAGE(B4:F4,H4:R4)</f>
        <v>80.625</v>
      </c>
      <c r="V4" s="16">
        <v>1289</v>
      </c>
      <c r="W4" s="64">
        <f t="shared" si="1"/>
        <v>1289</v>
      </c>
      <c r="X4" s="65">
        <f t="shared" si="2"/>
        <v>0</v>
      </c>
    </row>
    <row r="5" spans="1:24" ht="24.75" customHeight="1">
      <c r="A5" s="44" t="s">
        <v>20</v>
      </c>
      <c r="B5" s="11">
        <v>80</v>
      </c>
      <c r="C5" s="11">
        <v>80</v>
      </c>
      <c r="D5" s="11">
        <v>78</v>
      </c>
      <c r="E5" s="11">
        <v>83</v>
      </c>
      <c r="F5" s="11">
        <v>75</v>
      </c>
      <c r="G5" s="11">
        <v>76</v>
      </c>
      <c r="H5" s="11">
        <v>80</v>
      </c>
      <c r="I5" s="11">
        <v>81</v>
      </c>
      <c r="J5" s="11">
        <v>78</v>
      </c>
      <c r="K5" s="11">
        <v>78</v>
      </c>
      <c r="L5" s="11">
        <v>75</v>
      </c>
      <c r="M5" s="11">
        <v>82</v>
      </c>
      <c r="N5" s="11">
        <v>76</v>
      </c>
      <c r="O5" s="24">
        <v>82</v>
      </c>
      <c r="P5" s="19">
        <v>77</v>
      </c>
      <c r="Q5" s="19">
        <v>76</v>
      </c>
      <c r="R5" s="20">
        <v>75</v>
      </c>
      <c r="S5" s="11">
        <f t="shared" si="0"/>
        <v>1332</v>
      </c>
      <c r="T5" s="18">
        <v>4</v>
      </c>
      <c r="U5" s="21">
        <f>AVERAGE(B5:N5,P5:R5)</f>
        <v>78.125</v>
      </c>
      <c r="V5" s="16">
        <v>1255</v>
      </c>
      <c r="W5" s="64">
        <f t="shared" si="1"/>
        <v>1252</v>
      </c>
      <c r="X5" s="65">
        <f t="shared" si="2"/>
        <v>-3</v>
      </c>
    </row>
    <row r="6" spans="1:24" ht="24.75" customHeight="1">
      <c r="A6" s="44" t="s">
        <v>36</v>
      </c>
      <c r="B6" s="11">
        <v>74</v>
      </c>
      <c r="C6" s="11">
        <v>78</v>
      </c>
      <c r="D6" s="11">
        <v>78</v>
      </c>
      <c r="E6" s="11">
        <v>59</v>
      </c>
      <c r="F6" s="11">
        <v>80</v>
      </c>
      <c r="G6" s="11">
        <v>71</v>
      </c>
      <c r="H6" s="25">
        <v>76</v>
      </c>
      <c r="I6" s="11">
        <v>66</v>
      </c>
      <c r="J6" s="11">
        <v>81</v>
      </c>
      <c r="K6" s="11">
        <v>75</v>
      </c>
      <c r="L6" s="11">
        <v>81</v>
      </c>
      <c r="M6" s="11">
        <v>75</v>
      </c>
      <c r="N6" s="11">
        <v>79</v>
      </c>
      <c r="O6" s="18">
        <v>80</v>
      </c>
      <c r="P6" s="19">
        <v>82</v>
      </c>
      <c r="Q6" s="19">
        <v>80</v>
      </c>
      <c r="R6" s="20">
        <v>80</v>
      </c>
      <c r="S6" s="11">
        <f t="shared" si="0"/>
        <v>1295</v>
      </c>
      <c r="T6" s="18">
        <v>5</v>
      </c>
      <c r="U6" s="21">
        <f>AVERAGE(B6:G6,I6:R6)</f>
        <v>76.1875</v>
      </c>
      <c r="V6" s="16">
        <v>1175</v>
      </c>
      <c r="W6" s="64">
        <f t="shared" si="1"/>
        <v>1217</v>
      </c>
      <c r="X6" s="65">
        <f t="shared" si="2"/>
        <v>42</v>
      </c>
    </row>
    <row r="7" spans="1:24" ht="24.75" customHeight="1">
      <c r="A7" s="44" t="s">
        <v>21</v>
      </c>
      <c r="B7" s="11">
        <v>82</v>
      </c>
      <c r="C7" s="11">
        <v>75</v>
      </c>
      <c r="D7" s="11">
        <v>80</v>
      </c>
      <c r="E7" s="11">
        <v>73</v>
      </c>
      <c r="F7" s="11">
        <v>84</v>
      </c>
      <c r="G7" s="11">
        <v>83</v>
      </c>
      <c r="H7" s="11">
        <v>67</v>
      </c>
      <c r="I7" s="17">
        <v>85</v>
      </c>
      <c r="J7" s="11">
        <v>53</v>
      </c>
      <c r="K7" s="11">
        <v>79</v>
      </c>
      <c r="L7" s="11">
        <v>63</v>
      </c>
      <c r="M7" s="11">
        <v>82</v>
      </c>
      <c r="N7" s="11">
        <v>61</v>
      </c>
      <c r="O7" s="18">
        <v>67</v>
      </c>
      <c r="P7" s="19">
        <v>71</v>
      </c>
      <c r="Q7" s="19">
        <v>68</v>
      </c>
      <c r="R7" s="20">
        <v>79</v>
      </c>
      <c r="S7" s="11">
        <f t="shared" si="0"/>
        <v>1252</v>
      </c>
      <c r="T7" s="18">
        <v>6</v>
      </c>
      <c r="U7" s="21">
        <f>AVERAGE(B7:H7,J7:R7)</f>
        <v>72.9375</v>
      </c>
      <c r="V7" s="16">
        <v>1226</v>
      </c>
      <c r="W7" s="64">
        <f t="shared" si="1"/>
        <v>1177</v>
      </c>
      <c r="X7" s="65">
        <f t="shared" si="2"/>
        <v>-49</v>
      </c>
    </row>
    <row r="8" spans="1:24" ht="24.75" customHeight="1">
      <c r="A8" s="44" t="s">
        <v>18</v>
      </c>
      <c r="B8" s="11">
        <v>80</v>
      </c>
      <c r="C8" s="11">
        <v>76</v>
      </c>
      <c r="D8" s="11">
        <v>84</v>
      </c>
      <c r="E8" s="11">
        <v>72</v>
      </c>
      <c r="F8" s="11">
        <v>77</v>
      </c>
      <c r="G8" s="11">
        <v>76</v>
      </c>
      <c r="H8" s="11">
        <v>82</v>
      </c>
      <c r="I8" s="11">
        <v>81</v>
      </c>
      <c r="J8" s="11">
        <v>67</v>
      </c>
      <c r="K8" s="17">
        <v>77</v>
      </c>
      <c r="L8" s="11">
        <v>54</v>
      </c>
      <c r="M8" s="11">
        <v>77</v>
      </c>
      <c r="N8" s="11">
        <v>70</v>
      </c>
      <c r="O8" s="18">
        <v>64</v>
      </c>
      <c r="P8" s="19">
        <v>78</v>
      </c>
      <c r="Q8" s="19">
        <v>68</v>
      </c>
      <c r="R8" s="20">
        <v>67</v>
      </c>
      <c r="S8" s="11">
        <f t="shared" si="0"/>
        <v>1250</v>
      </c>
      <c r="T8" s="18">
        <v>7</v>
      </c>
      <c r="U8" s="21">
        <f>AVERAGE(B8:J8,L8:R8)</f>
        <v>73.3125</v>
      </c>
      <c r="V8" s="16">
        <v>1282</v>
      </c>
      <c r="W8" s="64">
        <f t="shared" si="1"/>
        <v>1174</v>
      </c>
      <c r="X8" s="65">
        <f t="shared" si="2"/>
        <v>-108</v>
      </c>
    </row>
    <row r="9" spans="1:24" ht="24.75" customHeight="1">
      <c r="A9" s="44" t="s">
        <v>23</v>
      </c>
      <c r="B9" s="11">
        <v>56</v>
      </c>
      <c r="C9" s="17">
        <v>61</v>
      </c>
      <c r="D9" s="11">
        <v>67</v>
      </c>
      <c r="E9" s="11">
        <v>57</v>
      </c>
      <c r="F9" s="11">
        <v>68</v>
      </c>
      <c r="G9" s="11">
        <v>60</v>
      </c>
      <c r="H9" s="11">
        <v>51</v>
      </c>
      <c r="I9" s="11">
        <v>44</v>
      </c>
      <c r="J9" s="11">
        <v>20</v>
      </c>
      <c r="K9" s="11">
        <v>13</v>
      </c>
      <c r="L9" s="11">
        <v>83</v>
      </c>
      <c r="M9" s="11">
        <v>50</v>
      </c>
      <c r="N9" s="11">
        <v>56</v>
      </c>
      <c r="O9" s="18">
        <v>74</v>
      </c>
      <c r="P9" s="19">
        <v>63</v>
      </c>
      <c r="Q9" s="26">
        <v>74</v>
      </c>
      <c r="R9" s="20">
        <v>45</v>
      </c>
      <c r="S9" s="11">
        <f t="shared" si="0"/>
        <v>942</v>
      </c>
      <c r="T9" s="18">
        <v>8</v>
      </c>
      <c r="U9" s="21">
        <f>AVERAGE(B9,D9:P9,R9:R9)</f>
        <v>53.8</v>
      </c>
      <c r="V9" s="66">
        <v>957</v>
      </c>
      <c r="W9" s="64">
        <f t="shared" si="1"/>
        <v>881</v>
      </c>
      <c r="X9" s="65">
        <f t="shared" si="2"/>
        <v>-76</v>
      </c>
    </row>
    <row r="10" spans="1:24" ht="24.75" customHeight="1">
      <c r="A10" s="44" t="s">
        <v>37</v>
      </c>
      <c r="B10" s="11">
        <v>69</v>
      </c>
      <c r="C10" s="11">
        <v>15</v>
      </c>
      <c r="D10" s="11">
        <v>64</v>
      </c>
      <c r="E10" s="11">
        <v>18</v>
      </c>
      <c r="F10" s="11">
        <v>47</v>
      </c>
      <c r="G10" s="11">
        <v>68</v>
      </c>
      <c r="H10" s="11">
        <v>8</v>
      </c>
      <c r="I10" s="11">
        <v>66</v>
      </c>
      <c r="J10" s="11">
        <v>70</v>
      </c>
      <c r="K10" s="11">
        <v>70</v>
      </c>
      <c r="L10" s="11">
        <v>52</v>
      </c>
      <c r="M10" s="25">
        <v>49</v>
      </c>
      <c r="N10" s="11">
        <v>61</v>
      </c>
      <c r="O10" s="18">
        <v>59</v>
      </c>
      <c r="P10" s="19">
        <v>8</v>
      </c>
      <c r="Q10" s="19">
        <v>43</v>
      </c>
      <c r="R10" s="20">
        <v>63</v>
      </c>
      <c r="S10" s="11">
        <f t="shared" si="0"/>
        <v>830</v>
      </c>
      <c r="T10" s="18">
        <v>9</v>
      </c>
      <c r="U10" s="21">
        <f>AVERAGE(B10:L10,N10:R10)</f>
        <v>48.8125</v>
      </c>
      <c r="V10" s="16">
        <v>910</v>
      </c>
      <c r="W10" s="64">
        <f t="shared" si="1"/>
        <v>815</v>
      </c>
      <c r="X10" s="65">
        <f t="shared" si="2"/>
        <v>-95</v>
      </c>
    </row>
    <row r="11" spans="1:24" ht="24.75" customHeight="1">
      <c r="A11" s="44" t="s">
        <v>25</v>
      </c>
      <c r="B11" s="11">
        <v>46</v>
      </c>
      <c r="C11" s="11">
        <v>56</v>
      </c>
      <c r="D11" s="11">
        <v>55</v>
      </c>
      <c r="E11" s="11">
        <v>63</v>
      </c>
      <c r="F11" s="11">
        <v>58</v>
      </c>
      <c r="G11" s="11">
        <v>49</v>
      </c>
      <c r="H11" s="11">
        <v>52</v>
      </c>
      <c r="I11" s="11">
        <v>28</v>
      </c>
      <c r="J11" s="11">
        <v>25</v>
      </c>
      <c r="K11" s="11">
        <v>41</v>
      </c>
      <c r="L11" s="11">
        <v>54</v>
      </c>
      <c r="M11" s="11">
        <v>49</v>
      </c>
      <c r="N11" s="27">
        <v>46</v>
      </c>
      <c r="O11" s="18">
        <v>25</v>
      </c>
      <c r="P11" s="19">
        <v>42</v>
      </c>
      <c r="Q11" s="19">
        <v>45</v>
      </c>
      <c r="R11" s="20">
        <v>47</v>
      </c>
      <c r="S11" s="11">
        <f t="shared" si="0"/>
        <v>781</v>
      </c>
      <c r="T11" s="18">
        <v>10</v>
      </c>
      <c r="U11" s="21">
        <f>AVERAGE(B11:M11,O11:R11)</f>
        <v>45.9375</v>
      </c>
      <c r="V11" s="16">
        <v>710</v>
      </c>
      <c r="W11" s="64">
        <f t="shared" si="1"/>
        <v>725</v>
      </c>
      <c r="X11" s="65">
        <f t="shared" si="2"/>
        <v>15</v>
      </c>
    </row>
    <row r="12" spans="1:24" ht="24.75" customHeight="1">
      <c r="A12" s="44" t="s">
        <v>24</v>
      </c>
      <c r="B12" s="11">
        <v>37</v>
      </c>
      <c r="C12" s="11">
        <v>46</v>
      </c>
      <c r="D12" s="11">
        <v>57</v>
      </c>
      <c r="E12" s="11">
        <v>20</v>
      </c>
      <c r="F12" s="11">
        <v>60</v>
      </c>
      <c r="G12" s="11">
        <v>29</v>
      </c>
      <c r="H12" s="11">
        <v>58</v>
      </c>
      <c r="I12" s="11">
        <v>9</v>
      </c>
      <c r="J12" s="17">
        <v>53</v>
      </c>
      <c r="K12" s="11">
        <v>69</v>
      </c>
      <c r="L12" s="11">
        <v>46</v>
      </c>
      <c r="M12" s="11">
        <v>26</v>
      </c>
      <c r="N12" s="11">
        <v>51</v>
      </c>
      <c r="O12" s="18">
        <v>67</v>
      </c>
      <c r="P12" s="19">
        <v>50</v>
      </c>
      <c r="Q12" s="19">
        <v>58</v>
      </c>
      <c r="R12" s="20">
        <v>22</v>
      </c>
      <c r="S12" s="11">
        <f t="shared" si="0"/>
        <v>758</v>
      </c>
      <c r="T12" s="18">
        <v>11</v>
      </c>
      <c r="U12" s="21">
        <f>AVERAGE(B12:I12,K12:R12)</f>
        <v>44.0625</v>
      </c>
      <c r="V12" s="16">
        <v>652</v>
      </c>
      <c r="W12" s="64">
        <f t="shared" si="1"/>
        <v>712</v>
      </c>
      <c r="X12" s="65">
        <f t="shared" si="2"/>
        <v>60</v>
      </c>
    </row>
    <row r="13" spans="1:24" ht="24.75" customHeight="1">
      <c r="A13" s="44" t="s">
        <v>27</v>
      </c>
      <c r="B13" s="11">
        <v>41</v>
      </c>
      <c r="C13" s="11">
        <v>18</v>
      </c>
      <c r="D13" s="11">
        <v>55</v>
      </c>
      <c r="E13" s="11">
        <v>44</v>
      </c>
      <c r="F13" s="11">
        <v>49</v>
      </c>
      <c r="G13" s="11">
        <v>44</v>
      </c>
      <c r="H13" s="11">
        <v>41</v>
      </c>
      <c r="I13" s="11">
        <v>4</v>
      </c>
      <c r="J13" s="11">
        <v>42</v>
      </c>
      <c r="K13" s="11">
        <v>68</v>
      </c>
      <c r="L13" s="11">
        <v>47</v>
      </c>
      <c r="M13" s="11">
        <v>54</v>
      </c>
      <c r="N13" s="11">
        <v>28</v>
      </c>
      <c r="O13" s="18">
        <v>30</v>
      </c>
      <c r="P13" s="28">
        <v>37</v>
      </c>
      <c r="Q13" s="29">
        <v>9</v>
      </c>
      <c r="R13" s="20">
        <v>19</v>
      </c>
      <c r="S13" s="11">
        <f t="shared" si="0"/>
        <v>630</v>
      </c>
      <c r="T13" s="18">
        <v>12</v>
      </c>
      <c r="U13" s="21">
        <f>AVERAGE(B13:O13,Q13:R13)</f>
        <v>37.0625</v>
      </c>
      <c r="V13" s="16">
        <v>530</v>
      </c>
      <c r="W13" s="64">
        <f t="shared" si="1"/>
        <v>612</v>
      </c>
      <c r="X13" s="65">
        <f t="shared" si="2"/>
        <v>82</v>
      </c>
    </row>
    <row r="14" spans="1:24" ht="24.75" customHeight="1">
      <c r="A14" s="44" t="s">
        <v>26</v>
      </c>
      <c r="B14" s="11">
        <v>39</v>
      </c>
      <c r="C14" s="11">
        <v>13</v>
      </c>
      <c r="D14" s="11">
        <v>34</v>
      </c>
      <c r="E14" s="11">
        <v>11</v>
      </c>
      <c r="F14" s="11">
        <v>13</v>
      </c>
      <c r="G14" s="11">
        <v>34</v>
      </c>
      <c r="H14" s="11">
        <v>40</v>
      </c>
      <c r="I14" s="11">
        <v>16</v>
      </c>
      <c r="J14" s="11">
        <v>45</v>
      </c>
      <c r="K14" s="11">
        <v>51</v>
      </c>
      <c r="L14" s="11">
        <v>39</v>
      </c>
      <c r="M14" s="11">
        <v>60</v>
      </c>
      <c r="N14" s="11">
        <v>53</v>
      </c>
      <c r="O14" s="18">
        <v>53</v>
      </c>
      <c r="P14" s="19">
        <v>39</v>
      </c>
      <c r="Q14" s="19">
        <v>49</v>
      </c>
      <c r="R14" s="31">
        <v>37</v>
      </c>
      <c r="S14" s="11">
        <f t="shared" si="0"/>
        <v>626</v>
      </c>
      <c r="T14" s="18" t="s">
        <v>55</v>
      </c>
      <c r="U14" s="21">
        <f>AVERAGE(B14:Q14)</f>
        <v>36.8125</v>
      </c>
      <c r="V14" s="16">
        <v>521</v>
      </c>
      <c r="W14" s="64">
        <f t="shared" si="1"/>
        <v>613</v>
      </c>
      <c r="X14" s="65">
        <f t="shared" si="2"/>
        <v>92</v>
      </c>
    </row>
    <row r="15" spans="1:24" ht="24.75" customHeight="1">
      <c r="A15" s="44" t="s">
        <v>29</v>
      </c>
      <c r="B15" s="11">
        <v>11</v>
      </c>
      <c r="C15" s="11">
        <v>19</v>
      </c>
      <c r="D15" s="11">
        <v>13</v>
      </c>
      <c r="E15" s="11">
        <v>15</v>
      </c>
      <c r="F15" s="17">
        <v>85</v>
      </c>
      <c r="G15" s="30">
        <v>13</v>
      </c>
      <c r="H15" s="11">
        <v>13</v>
      </c>
      <c r="I15" s="11">
        <v>19</v>
      </c>
      <c r="J15" s="11">
        <v>54</v>
      </c>
      <c r="K15" s="11">
        <v>23</v>
      </c>
      <c r="L15" s="11">
        <v>79</v>
      </c>
      <c r="M15" s="11">
        <v>32</v>
      </c>
      <c r="N15" s="11">
        <v>56</v>
      </c>
      <c r="O15" s="18">
        <v>57</v>
      </c>
      <c r="P15" s="19">
        <v>54</v>
      </c>
      <c r="Q15" s="19">
        <v>52</v>
      </c>
      <c r="R15" s="20">
        <v>31</v>
      </c>
      <c r="S15" s="11">
        <f t="shared" si="0"/>
        <v>626</v>
      </c>
      <c r="T15" s="18" t="s">
        <v>55</v>
      </c>
      <c r="U15" s="21">
        <f>AVERAGE(B15:E15,G15:R15)</f>
        <v>33.8125</v>
      </c>
      <c r="V15" s="16">
        <v>424</v>
      </c>
      <c r="W15" s="64">
        <f t="shared" si="1"/>
        <v>607</v>
      </c>
      <c r="X15" s="65">
        <f t="shared" si="2"/>
        <v>183</v>
      </c>
    </row>
    <row r="16" spans="1:24" ht="24.75" customHeight="1">
      <c r="A16" s="44" t="s">
        <v>33</v>
      </c>
      <c r="B16" s="25">
        <v>28</v>
      </c>
      <c r="C16" s="30">
        <v>13</v>
      </c>
      <c r="D16" s="11">
        <v>35</v>
      </c>
      <c r="E16" s="11">
        <v>34</v>
      </c>
      <c r="F16" s="11">
        <v>11</v>
      </c>
      <c r="G16" s="11">
        <v>35</v>
      </c>
      <c r="H16" s="11">
        <v>52</v>
      </c>
      <c r="I16" s="11">
        <v>26</v>
      </c>
      <c r="J16" s="11">
        <v>21</v>
      </c>
      <c r="K16" s="11">
        <v>16</v>
      </c>
      <c r="L16" s="11">
        <v>22</v>
      </c>
      <c r="M16" s="11">
        <v>41</v>
      </c>
      <c r="N16" s="11">
        <v>27</v>
      </c>
      <c r="O16" s="18">
        <v>38</v>
      </c>
      <c r="P16" s="19">
        <v>31</v>
      </c>
      <c r="Q16" s="19">
        <v>30</v>
      </c>
      <c r="R16" s="20">
        <v>23</v>
      </c>
      <c r="S16" s="11">
        <f t="shared" si="0"/>
        <v>483</v>
      </c>
      <c r="T16" s="18">
        <v>15</v>
      </c>
      <c r="U16" s="21">
        <f>AVERAGE(C16:R16)</f>
        <v>28.4375</v>
      </c>
      <c r="V16" s="16">
        <v>268</v>
      </c>
      <c r="W16" s="64">
        <f t="shared" si="1"/>
        <v>470</v>
      </c>
      <c r="X16" s="65">
        <f t="shared" si="2"/>
        <v>202</v>
      </c>
    </row>
    <row r="17" spans="1:24" ht="24.75" customHeight="1">
      <c r="A17" s="44" t="s">
        <v>22</v>
      </c>
      <c r="B17" s="11">
        <v>32</v>
      </c>
      <c r="C17" s="11">
        <v>9</v>
      </c>
      <c r="D17" s="11">
        <v>51</v>
      </c>
      <c r="E17" s="11">
        <v>4</v>
      </c>
      <c r="F17" s="11">
        <v>23</v>
      </c>
      <c r="G17" s="11">
        <v>16</v>
      </c>
      <c r="H17" s="11">
        <v>44</v>
      </c>
      <c r="I17" s="11">
        <v>0</v>
      </c>
      <c r="J17" s="11">
        <v>32</v>
      </c>
      <c r="K17" s="11">
        <v>15</v>
      </c>
      <c r="L17" s="11">
        <v>0</v>
      </c>
      <c r="M17" s="11">
        <v>40</v>
      </c>
      <c r="N17" s="11">
        <v>0</v>
      </c>
      <c r="O17" s="18">
        <v>29</v>
      </c>
      <c r="P17" s="19">
        <v>0</v>
      </c>
      <c r="Q17" s="19">
        <v>19</v>
      </c>
      <c r="R17" s="20">
        <v>13</v>
      </c>
      <c r="S17" s="11">
        <f t="shared" si="0"/>
        <v>327</v>
      </c>
      <c r="T17" s="18">
        <v>16</v>
      </c>
      <c r="U17" s="21">
        <f>AVERAGE(B17:R17)</f>
        <v>19.235294117647058</v>
      </c>
      <c r="V17" s="16">
        <v>567</v>
      </c>
      <c r="W17" s="64">
        <f t="shared" si="1"/>
        <v>318</v>
      </c>
      <c r="X17" s="65">
        <f t="shared" si="2"/>
        <v>-249</v>
      </c>
    </row>
    <row r="18" spans="1:24" ht="24.75" customHeight="1">
      <c r="A18" s="44" t="s">
        <v>28</v>
      </c>
      <c r="B18" s="11">
        <v>9</v>
      </c>
      <c r="C18" s="11">
        <v>8</v>
      </c>
      <c r="D18" s="11">
        <v>7</v>
      </c>
      <c r="E18" s="17">
        <v>21</v>
      </c>
      <c r="F18" s="11">
        <v>0</v>
      </c>
      <c r="G18" s="11">
        <v>7</v>
      </c>
      <c r="H18" s="11">
        <v>7</v>
      </c>
      <c r="I18" s="11">
        <v>0</v>
      </c>
      <c r="J18" s="11">
        <v>0</v>
      </c>
      <c r="K18" s="11">
        <v>14</v>
      </c>
      <c r="L18" s="11">
        <v>0</v>
      </c>
      <c r="M18" s="11">
        <v>10</v>
      </c>
      <c r="N18" s="11">
        <v>20</v>
      </c>
      <c r="O18" s="18">
        <v>6</v>
      </c>
      <c r="P18" s="19">
        <v>22</v>
      </c>
      <c r="Q18" s="19">
        <v>6</v>
      </c>
      <c r="R18" s="20">
        <v>0</v>
      </c>
      <c r="S18" s="11">
        <f t="shared" si="0"/>
        <v>137</v>
      </c>
      <c r="T18" s="18">
        <v>17</v>
      </c>
      <c r="U18" s="21">
        <f>AVERAGE(B18:D18,F18:R18)</f>
        <v>7.25</v>
      </c>
      <c r="V18" s="16">
        <v>287</v>
      </c>
      <c r="W18" s="64">
        <f t="shared" si="1"/>
        <v>129</v>
      </c>
      <c r="X18" s="65">
        <f t="shared" si="2"/>
        <v>-158</v>
      </c>
    </row>
    <row r="19" spans="1:24" ht="24.75" customHeight="1">
      <c r="A19" s="68"/>
      <c r="B19" s="70">
        <f aca="true" t="shared" si="3" ref="B19:P19">SUM(B2:B18)</f>
        <v>927</v>
      </c>
      <c r="C19" s="70">
        <f t="shared" si="3"/>
        <v>819</v>
      </c>
      <c r="D19" s="74">
        <f t="shared" si="3"/>
        <v>1005</v>
      </c>
      <c r="E19" s="70">
        <f t="shared" si="3"/>
        <v>822</v>
      </c>
      <c r="F19" s="70">
        <f t="shared" si="3"/>
        <v>972</v>
      </c>
      <c r="G19" s="70">
        <f t="shared" si="3"/>
        <v>909</v>
      </c>
      <c r="H19" s="70">
        <f t="shared" si="3"/>
        <v>915</v>
      </c>
      <c r="I19" s="70">
        <f t="shared" si="3"/>
        <v>772</v>
      </c>
      <c r="J19" s="70">
        <f t="shared" si="3"/>
        <v>889</v>
      </c>
      <c r="K19" s="70">
        <f t="shared" si="3"/>
        <v>938</v>
      </c>
      <c r="L19" s="70">
        <f t="shared" si="3"/>
        <v>940</v>
      </c>
      <c r="M19" s="70">
        <f t="shared" si="3"/>
        <v>972</v>
      </c>
      <c r="N19" s="70">
        <f t="shared" si="3"/>
        <v>925</v>
      </c>
      <c r="O19" s="70">
        <f t="shared" si="3"/>
        <v>974</v>
      </c>
      <c r="P19" s="70">
        <f t="shared" si="3"/>
        <v>901</v>
      </c>
      <c r="Q19" s="70">
        <f>SUM(Q2:Q18)</f>
        <v>919</v>
      </c>
      <c r="R19" s="70">
        <f>SUM(R2:R18)</f>
        <v>851</v>
      </c>
      <c r="S19" s="69"/>
      <c r="T19" s="69"/>
      <c r="U19" s="71"/>
      <c r="V19" s="72"/>
      <c r="W19" s="72"/>
      <c r="X19" s="73"/>
    </row>
    <row r="20" spans="1:27" ht="12.75" customHeight="1">
      <c r="A20" s="46" t="s">
        <v>31</v>
      </c>
      <c r="B20" s="3"/>
      <c r="C20" s="47"/>
      <c r="D20" s="3"/>
      <c r="E20" s="3"/>
      <c r="F20" s="3"/>
      <c r="G20" s="3"/>
      <c r="H20" s="3"/>
      <c r="I20" s="3"/>
      <c r="J20" s="3"/>
      <c r="K20" s="48"/>
      <c r="L20" s="48"/>
      <c r="M20" s="86" t="s">
        <v>54</v>
      </c>
      <c r="N20" s="86"/>
      <c r="O20" s="86"/>
      <c r="P20" s="86"/>
      <c r="Q20" s="86"/>
      <c r="R20" s="86"/>
      <c r="S20" s="86"/>
      <c r="T20" s="86"/>
      <c r="U20" s="86"/>
      <c r="V20" s="86"/>
      <c r="W20" s="86"/>
      <c r="X20" s="87"/>
      <c r="Y20" s="15"/>
      <c r="Z20" s="15"/>
      <c r="AA20" s="15"/>
    </row>
    <row r="21" spans="1:27" ht="12.75" customHeight="1">
      <c r="A21" s="49" t="s">
        <v>38</v>
      </c>
      <c r="B21" s="3"/>
      <c r="C21" s="3"/>
      <c r="D21" s="3"/>
      <c r="E21" s="3"/>
      <c r="F21" s="3"/>
      <c r="G21" s="3"/>
      <c r="H21" s="3"/>
      <c r="I21" s="3"/>
      <c r="J21" s="48"/>
      <c r="K21" s="48"/>
      <c r="L21" s="48"/>
      <c r="M21" s="86"/>
      <c r="N21" s="86"/>
      <c r="O21" s="86"/>
      <c r="P21" s="86"/>
      <c r="Q21" s="86"/>
      <c r="R21" s="86"/>
      <c r="S21" s="86"/>
      <c r="T21" s="86"/>
      <c r="U21" s="86"/>
      <c r="V21" s="86"/>
      <c r="W21" s="86"/>
      <c r="X21" s="87"/>
      <c r="Y21" s="15"/>
      <c r="Z21" s="15"/>
      <c r="AA21" s="15"/>
    </row>
    <row r="22" spans="1:27" ht="12.75" customHeight="1" thickBot="1">
      <c r="A22" s="50" t="s">
        <v>39</v>
      </c>
      <c r="B22" s="51"/>
      <c r="C22" s="51"/>
      <c r="D22" s="51"/>
      <c r="E22" s="51"/>
      <c r="F22" s="51"/>
      <c r="G22" s="51"/>
      <c r="H22" s="51"/>
      <c r="I22" s="51"/>
      <c r="J22" s="52"/>
      <c r="K22" s="52"/>
      <c r="L22" s="52"/>
      <c r="M22" s="88"/>
      <c r="N22" s="88"/>
      <c r="O22" s="88"/>
      <c r="P22" s="88"/>
      <c r="Q22" s="88"/>
      <c r="R22" s="88"/>
      <c r="S22" s="88"/>
      <c r="T22" s="88"/>
      <c r="U22" s="88"/>
      <c r="V22" s="88"/>
      <c r="W22" s="88"/>
      <c r="X22" s="89"/>
      <c r="Y22" s="15"/>
      <c r="Z22" s="15"/>
      <c r="AA22" s="15"/>
    </row>
    <row r="23" spans="1:18" ht="204.75">
      <c r="A23" s="32" t="s">
        <v>48</v>
      </c>
      <c r="B23" s="53" t="s">
        <v>41</v>
      </c>
      <c r="C23" s="53" t="s">
        <v>43</v>
      </c>
      <c r="D23" s="53" t="s">
        <v>1</v>
      </c>
      <c r="E23" s="53" t="s">
        <v>3</v>
      </c>
      <c r="F23" s="53" t="s">
        <v>7</v>
      </c>
      <c r="G23" s="53" t="s">
        <v>5</v>
      </c>
      <c r="H23" s="53" t="s">
        <v>8</v>
      </c>
      <c r="I23" s="54" t="s">
        <v>9</v>
      </c>
      <c r="J23" s="54" t="s">
        <v>10</v>
      </c>
      <c r="K23" s="55" t="s">
        <v>13</v>
      </c>
      <c r="L23" s="56" t="s">
        <v>40</v>
      </c>
      <c r="M23" s="53" t="s">
        <v>14</v>
      </c>
      <c r="N23" s="57" t="s">
        <v>15</v>
      </c>
      <c r="O23" s="58" t="s">
        <v>16</v>
      </c>
      <c r="P23" s="59" t="s">
        <v>51</v>
      </c>
      <c r="Q23" s="57" t="s">
        <v>52</v>
      </c>
      <c r="R23" s="60" t="s">
        <v>17</v>
      </c>
    </row>
    <row r="24" spans="1:24" ht="19.5" customHeight="1">
      <c r="A24" s="61" t="s">
        <v>34</v>
      </c>
      <c r="B24" s="2">
        <v>31</v>
      </c>
      <c r="C24" s="2">
        <v>28</v>
      </c>
      <c r="D24" s="2">
        <v>20</v>
      </c>
      <c r="E24" s="2">
        <v>25</v>
      </c>
      <c r="F24" s="2">
        <v>72</v>
      </c>
      <c r="G24" s="2">
        <v>52</v>
      </c>
      <c r="H24" s="2">
        <v>33</v>
      </c>
      <c r="I24" s="2">
        <v>36</v>
      </c>
      <c r="J24" s="2">
        <v>55</v>
      </c>
      <c r="K24" s="6">
        <v>25</v>
      </c>
      <c r="L24" s="67">
        <v>15</v>
      </c>
      <c r="M24" s="7">
        <v>49</v>
      </c>
      <c r="N24" s="8">
        <f aca="true" t="shared" si="4" ref="N24:N40">SUM(B24:M24)</f>
        <v>441</v>
      </c>
      <c r="O24" s="12">
        <v>1</v>
      </c>
      <c r="P24" s="14">
        <v>343</v>
      </c>
      <c r="Q24" s="8">
        <f aca="true" t="shared" si="5" ref="Q24:Q40">N24-C24-E24</f>
        <v>388</v>
      </c>
      <c r="R24" s="62">
        <f aca="true" t="shared" si="6" ref="R24:R40">Q24-P24</f>
        <v>45</v>
      </c>
      <c r="S24" s="3"/>
      <c r="T24" s="3"/>
      <c r="U24" s="3"/>
      <c r="V24" s="4"/>
      <c r="W24" s="4"/>
      <c r="X24" s="4"/>
    </row>
    <row r="25" spans="1:24" ht="19.5" customHeight="1">
      <c r="A25" s="63" t="s">
        <v>18</v>
      </c>
      <c r="B25" s="2">
        <v>14</v>
      </c>
      <c r="C25" s="2">
        <v>8</v>
      </c>
      <c r="D25" s="2">
        <v>52</v>
      </c>
      <c r="E25" s="2">
        <v>0</v>
      </c>
      <c r="F25" s="2">
        <v>0</v>
      </c>
      <c r="G25" s="2">
        <v>29</v>
      </c>
      <c r="H25" s="2">
        <v>69</v>
      </c>
      <c r="I25" s="2">
        <v>0</v>
      </c>
      <c r="J25" s="2">
        <v>59</v>
      </c>
      <c r="K25" s="6">
        <v>63</v>
      </c>
      <c r="L25" s="67">
        <v>56</v>
      </c>
      <c r="M25" s="7">
        <v>64</v>
      </c>
      <c r="N25" s="8">
        <f t="shared" si="4"/>
        <v>414</v>
      </c>
      <c r="O25" s="12">
        <v>2</v>
      </c>
      <c r="P25" s="14">
        <v>387</v>
      </c>
      <c r="Q25" s="8">
        <f t="shared" si="5"/>
        <v>406</v>
      </c>
      <c r="R25" s="62">
        <f t="shared" si="6"/>
        <v>19</v>
      </c>
      <c r="S25" s="3"/>
      <c r="T25" s="3"/>
      <c r="U25" s="3"/>
      <c r="V25" s="4"/>
      <c r="W25" s="4"/>
      <c r="X25" s="4"/>
    </row>
    <row r="26" spans="1:24" ht="19.5" customHeight="1">
      <c r="A26" s="63" t="s">
        <v>19</v>
      </c>
      <c r="B26" s="2">
        <v>72</v>
      </c>
      <c r="C26" s="2">
        <v>52</v>
      </c>
      <c r="D26" s="2">
        <v>72</v>
      </c>
      <c r="E26" s="2">
        <v>41</v>
      </c>
      <c r="F26" s="2">
        <v>11</v>
      </c>
      <c r="G26" s="2">
        <v>0</v>
      </c>
      <c r="H26" s="2">
        <v>0</v>
      </c>
      <c r="I26" s="2">
        <v>11</v>
      </c>
      <c r="J26" s="2">
        <v>0</v>
      </c>
      <c r="K26" s="6">
        <v>19</v>
      </c>
      <c r="L26" s="67">
        <v>10</v>
      </c>
      <c r="M26" s="7">
        <v>44</v>
      </c>
      <c r="N26" s="8">
        <f t="shared" si="4"/>
        <v>332</v>
      </c>
      <c r="O26" s="12">
        <v>3</v>
      </c>
      <c r="P26" s="14">
        <v>464</v>
      </c>
      <c r="Q26" s="8">
        <f t="shared" si="5"/>
        <v>239</v>
      </c>
      <c r="R26" s="62">
        <f t="shared" si="6"/>
        <v>-225</v>
      </c>
      <c r="S26" s="3"/>
      <c r="T26" s="3"/>
      <c r="U26" s="3"/>
      <c r="V26" s="4"/>
      <c r="W26" s="4"/>
      <c r="X26" s="4"/>
    </row>
    <row r="27" spans="1:24" ht="19.5" customHeight="1">
      <c r="A27" s="63" t="s">
        <v>21</v>
      </c>
      <c r="B27" s="2">
        <v>17</v>
      </c>
      <c r="C27" s="2">
        <v>20</v>
      </c>
      <c r="D27" s="2">
        <v>23</v>
      </c>
      <c r="E27" s="2">
        <v>0</v>
      </c>
      <c r="F27" s="2">
        <v>8</v>
      </c>
      <c r="G27" s="2">
        <v>63</v>
      </c>
      <c r="H27" s="2">
        <v>22</v>
      </c>
      <c r="I27" s="2">
        <v>10</v>
      </c>
      <c r="J27" s="2">
        <v>8</v>
      </c>
      <c r="K27" s="6">
        <v>14</v>
      </c>
      <c r="L27" s="67">
        <v>6</v>
      </c>
      <c r="M27" s="7">
        <v>11</v>
      </c>
      <c r="N27" s="8">
        <f t="shared" si="4"/>
        <v>202</v>
      </c>
      <c r="O27" s="12">
        <v>4</v>
      </c>
      <c r="P27" s="14">
        <v>275</v>
      </c>
      <c r="Q27" s="8">
        <f t="shared" si="5"/>
        <v>182</v>
      </c>
      <c r="R27" s="62">
        <f t="shared" si="6"/>
        <v>-93</v>
      </c>
      <c r="S27" s="3"/>
      <c r="T27" s="3"/>
      <c r="U27" s="3"/>
      <c r="V27" s="4"/>
      <c r="W27" s="4"/>
      <c r="X27" s="4"/>
    </row>
    <row r="28" spans="1:24" ht="19.5" customHeight="1">
      <c r="A28" s="63" t="s">
        <v>23</v>
      </c>
      <c r="B28" s="2">
        <v>0</v>
      </c>
      <c r="C28" s="2">
        <v>39</v>
      </c>
      <c r="D28" s="2">
        <v>13</v>
      </c>
      <c r="E28" s="2">
        <v>10</v>
      </c>
      <c r="F28" s="2">
        <v>0</v>
      </c>
      <c r="G28" s="2">
        <v>0</v>
      </c>
      <c r="H28" s="2">
        <v>0</v>
      </c>
      <c r="I28" s="2">
        <v>30</v>
      </c>
      <c r="J28" s="2">
        <v>11</v>
      </c>
      <c r="K28" s="6">
        <v>10</v>
      </c>
      <c r="L28" s="67">
        <v>62</v>
      </c>
      <c r="M28" s="7">
        <v>0</v>
      </c>
      <c r="N28" s="8">
        <f t="shared" si="4"/>
        <v>175</v>
      </c>
      <c r="O28" s="12">
        <v>5</v>
      </c>
      <c r="P28" s="14">
        <v>122</v>
      </c>
      <c r="Q28" s="8">
        <f t="shared" si="5"/>
        <v>126</v>
      </c>
      <c r="R28" s="62">
        <f t="shared" si="6"/>
        <v>4</v>
      </c>
      <c r="S28" s="3"/>
      <c r="T28" s="3"/>
      <c r="U28" s="3"/>
      <c r="V28" s="4"/>
      <c r="W28" s="4"/>
      <c r="X28" s="4"/>
    </row>
    <row r="29" spans="1:24" ht="19.5" customHeight="1">
      <c r="A29" s="63" t="s">
        <v>35</v>
      </c>
      <c r="B29" s="2">
        <v>12</v>
      </c>
      <c r="C29" s="2">
        <v>18</v>
      </c>
      <c r="D29" s="2">
        <v>8</v>
      </c>
      <c r="E29" s="2">
        <v>17</v>
      </c>
      <c r="F29" s="2">
        <v>0</v>
      </c>
      <c r="G29" s="2">
        <v>0</v>
      </c>
      <c r="H29" s="2">
        <v>0</v>
      </c>
      <c r="I29" s="2">
        <v>61</v>
      </c>
      <c r="J29" s="2">
        <v>20</v>
      </c>
      <c r="K29" s="6">
        <v>20</v>
      </c>
      <c r="L29" s="67">
        <v>0</v>
      </c>
      <c r="M29" s="7">
        <v>17</v>
      </c>
      <c r="N29" s="8">
        <f t="shared" si="4"/>
        <v>173</v>
      </c>
      <c r="O29" s="12">
        <v>6</v>
      </c>
      <c r="P29" s="14">
        <v>105</v>
      </c>
      <c r="Q29" s="8">
        <f t="shared" si="5"/>
        <v>138</v>
      </c>
      <c r="R29" s="62">
        <f t="shared" si="6"/>
        <v>33</v>
      </c>
      <c r="S29" s="3"/>
      <c r="T29" s="3"/>
      <c r="U29" s="3"/>
      <c r="V29" s="4"/>
      <c r="W29" s="4"/>
      <c r="X29" s="4"/>
    </row>
    <row r="30" spans="1:24" ht="19.5" customHeight="1">
      <c r="A30" s="63" t="s">
        <v>29</v>
      </c>
      <c r="B30" s="2">
        <v>0</v>
      </c>
      <c r="C30" s="2">
        <v>10</v>
      </c>
      <c r="D30" s="2">
        <v>0</v>
      </c>
      <c r="E30" s="2">
        <v>72</v>
      </c>
      <c r="F30" s="2">
        <v>0</v>
      </c>
      <c r="G30" s="2">
        <v>0</v>
      </c>
      <c r="H30" s="2">
        <v>0</v>
      </c>
      <c r="I30" s="2">
        <v>11</v>
      </c>
      <c r="J30" s="2">
        <v>0</v>
      </c>
      <c r="K30" s="6">
        <v>0</v>
      </c>
      <c r="L30" s="67">
        <v>0</v>
      </c>
      <c r="M30" s="7">
        <v>0</v>
      </c>
      <c r="N30" s="8">
        <f t="shared" si="4"/>
        <v>93</v>
      </c>
      <c r="O30" s="12">
        <v>7</v>
      </c>
      <c r="P30" s="14">
        <v>39</v>
      </c>
      <c r="Q30" s="8">
        <f t="shared" si="5"/>
        <v>11</v>
      </c>
      <c r="R30" s="62">
        <f t="shared" si="6"/>
        <v>-28</v>
      </c>
      <c r="S30" s="3"/>
      <c r="T30" s="3"/>
      <c r="U30" s="3"/>
      <c r="V30" s="4"/>
      <c r="W30" s="4"/>
      <c r="X30" s="4"/>
    </row>
    <row r="31" spans="1:24" ht="19.5" customHeight="1">
      <c r="A31" s="63" t="s">
        <v>37</v>
      </c>
      <c r="B31" s="2">
        <v>7</v>
      </c>
      <c r="C31" s="2">
        <v>0</v>
      </c>
      <c r="D31" s="2">
        <v>0</v>
      </c>
      <c r="E31" s="2">
        <v>0</v>
      </c>
      <c r="F31" s="2">
        <v>0</v>
      </c>
      <c r="G31" s="2">
        <v>0</v>
      </c>
      <c r="H31" s="2">
        <v>3</v>
      </c>
      <c r="I31" s="2">
        <v>13</v>
      </c>
      <c r="J31" s="2">
        <v>15</v>
      </c>
      <c r="K31" s="6">
        <v>14</v>
      </c>
      <c r="L31" s="67">
        <v>0</v>
      </c>
      <c r="M31" s="7">
        <v>8</v>
      </c>
      <c r="N31" s="8">
        <f t="shared" si="4"/>
        <v>60</v>
      </c>
      <c r="O31" s="13">
        <f>8</f>
        <v>8</v>
      </c>
      <c r="P31" s="14">
        <v>37</v>
      </c>
      <c r="Q31" s="8">
        <f t="shared" si="5"/>
        <v>60</v>
      </c>
      <c r="R31" s="62">
        <f t="shared" si="6"/>
        <v>23</v>
      </c>
      <c r="S31" s="3"/>
      <c r="T31" s="3"/>
      <c r="U31" s="3"/>
      <c r="V31" s="4"/>
      <c r="W31" s="4"/>
      <c r="X31" s="4"/>
    </row>
    <row r="32" spans="1:24" ht="19.5" customHeight="1">
      <c r="A32" s="63" t="s">
        <v>20</v>
      </c>
      <c r="B32" s="2">
        <v>11</v>
      </c>
      <c r="C32" s="2">
        <v>0</v>
      </c>
      <c r="D32" s="2">
        <v>7</v>
      </c>
      <c r="E32" s="2">
        <v>0</v>
      </c>
      <c r="F32" s="2">
        <v>5</v>
      </c>
      <c r="G32" s="2">
        <v>8</v>
      </c>
      <c r="H32" s="2">
        <v>0</v>
      </c>
      <c r="I32" s="2">
        <v>8</v>
      </c>
      <c r="J32" s="2">
        <v>0</v>
      </c>
      <c r="K32" s="6">
        <v>0</v>
      </c>
      <c r="L32" s="67">
        <v>11</v>
      </c>
      <c r="M32" s="7">
        <v>8</v>
      </c>
      <c r="N32" s="8">
        <f t="shared" si="4"/>
        <v>58</v>
      </c>
      <c r="O32" s="12">
        <v>9</v>
      </c>
      <c r="P32" s="14">
        <v>72</v>
      </c>
      <c r="Q32" s="8">
        <f t="shared" si="5"/>
        <v>58</v>
      </c>
      <c r="R32" s="62">
        <f t="shared" si="6"/>
        <v>-14</v>
      </c>
      <c r="S32" s="3"/>
      <c r="T32" s="3"/>
      <c r="U32" s="3"/>
      <c r="V32" s="4"/>
      <c r="W32" s="4"/>
      <c r="X32" s="4"/>
    </row>
    <row r="33" spans="1:24" ht="19.5" customHeight="1">
      <c r="A33" s="63" t="s">
        <v>25</v>
      </c>
      <c r="B33" s="2">
        <v>0</v>
      </c>
      <c r="C33" s="2">
        <v>20</v>
      </c>
      <c r="D33" s="2">
        <v>10</v>
      </c>
      <c r="E33" s="2">
        <v>0</v>
      </c>
      <c r="F33" s="2">
        <v>0</v>
      </c>
      <c r="G33" s="2">
        <v>0</v>
      </c>
      <c r="H33" s="2">
        <v>0</v>
      </c>
      <c r="I33" s="2">
        <v>18</v>
      </c>
      <c r="J33" s="2">
        <v>0</v>
      </c>
      <c r="K33" s="6">
        <v>0</v>
      </c>
      <c r="L33" s="67">
        <v>0</v>
      </c>
      <c r="M33" s="7">
        <v>0</v>
      </c>
      <c r="N33" s="8">
        <f t="shared" si="4"/>
        <v>48</v>
      </c>
      <c r="O33" s="12">
        <v>10</v>
      </c>
      <c r="P33" s="14">
        <v>10</v>
      </c>
      <c r="Q33" s="8">
        <f t="shared" si="5"/>
        <v>28</v>
      </c>
      <c r="R33" s="62">
        <f t="shared" si="6"/>
        <v>18</v>
      </c>
      <c r="S33" s="3"/>
      <c r="T33" s="3"/>
      <c r="U33" s="3"/>
      <c r="V33" s="4"/>
      <c r="W33" s="4"/>
      <c r="X33" s="4"/>
    </row>
    <row r="34" spans="1:24" ht="19.5" customHeight="1">
      <c r="A34" s="63" t="s">
        <v>26</v>
      </c>
      <c r="B34" s="2">
        <v>0</v>
      </c>
      <c r="C34" s="2">
        <v>0</v>
      </c>
      <c r="D34" s="2">
        <v>0</v>
      </c>
      <c r="E34" s="2">
        <v>0</v>
      </c>
      <c r="F34" s="2">
        <v>0</v>
      </c>
      <c r="G34" s="2">
        <v>0</v>
      </c>
      <c r="H34" s="2">
        <v>0</v>
      </c>
      <c r="I34" s="2">
        <v>9</v>
      </c>
      <c r="J34" s="2">
        <v>8</v>
      </c>
      <c r="K34" s="6">
        <v>0</v>
      </c>
      <c r="L34" s="67">
        <v>0</v>
      </c>
      <c r="M34" s="7">
        <v>19</v>
      </c>
      <c r="N34" s="8">
        <f t="shared" si="4"/>
        <v>36</v>
      </c>
      <c r="O34" s="13">
        <v>11</v>
      </c>
      <c r="P34" s="14">
        <v>23</v>
      </c>
      <c r="Q34" s="8">
        <f t="shared" si="5"/>
        <v>36</v>
      </c>
      <c r="R34" s="62">
        <f t="shared" si="6"/>
        <v>13</v>
      </c>
      <c r="S34" s="3"/>
      <c r="T34" s="3"/>
      <c r="U34" s="3"/>
      <c r="V34" s="4"/>
      <c r="W34" s="4"/>
      <c r="X34" s="4"/>
    </row>
    <row r="35" spans="1:24" ht="19.5" customHeight="1">
      <c r="A35" s="63" t="s">
        <v>24</v>
      </c>
      <c r="B35" s="2">
        <v>0</v>
      </c>
      <c r="C35" s="2">
        <v>0</v>
      </c>
      <c r="D35" s="2">
        <v>0</v>
      </c>
      <c r="E35" s="2">
        <v>0</v>
      </c>
      <c r="F35" s="2">
        <v>0</v>
      </c>
      <c r="G35" s="2">
        <v>0</v>
      </c>
      <c r="H35" s="2">
        <v>7</v>
      </c>
      <c r="I35" s="2">
        <v>0</v>
      </c>
      <c r="J35" s="2">
        <v>0</v>
      </c>
      <c r="K35" s="6">
        <v>0</v>
      </c>
      <c r="L35" s="67">
        <v>10</v>
      </c>
      <c r="M35" s="7">
        <v>0</v>
      </c>
      <c r="N35" s="8">
        <f t="shared" si="4"/>
        <v>17</v>
      </c>
      <c r="O35" s="13">
        <v>12</v>
      </c>
      <c r="P35" s="14">
        <v>13</v>
      </c>
      <c r="Q35" s="8">
        <f t="shared" si="5"/>
        <v>17</v>
      </c>
      <c r="R35" s="62">
        <f t="shared" si="6"/>
        <v>4</v>
      </c>
      <c r="S35" s="3"/>
      <c r="T35" s="3"/>
      <c r="U35" s="3"/>
      <c r="V35" s="4"/>
      <c r="W35" s="4"/>
      <c r="X35" s="4"/>
    </row>
    <row r="36" spans="1:24" ht="19.5" customHeight="1">
      <c r="A36" s="63" t="s">
        <v>27</v>
      </c>
      <c r="B36" s="2">
        <v>0</v>
      </c>
      <c r="C36" s="2">
        <v>0</v>
      </c>
      <c r="D36" s="2">
        <v>0</v>
      </c>
      <c r="E36" s="2">
        <v>0</v>
      </c>
      <c r="F36" s="2">
        <v>0</v>
      </c>
      <c r="G36" s="2">
        <v>0</v>
      </c>
      <c r="H36" s="2">
        <v>0</v>
      </c>
      <c r="I36" s="2">
        <v>0</v>
      </c>
      <c r="J36" s="2">
        <v>0</v>
      </c>
      <c r="K36" s="6">
        <v>15</v>
      </c>
      <c r="L36" s="67">
        <v>0</v>
      </c>
      <c r="M36" s="7">
        <v>0</v>
      </c>
      <c r="N36" s="8">
        <f t="shared" si="4"/>
        <v>15</v>
      </c>
      <c r="O36" s="13" t="s">
        <v>55</v>
      </c>
      <c r="P36" s="14">
        <v>8</v>
      </c>
      <c r="Q36" s="8">
        <f t="shared" si="5"/>
        <v>15</v>
      </c>
      <c r="R36" s="62">
        <f t="shared" si="6"/>
        <v>7</v>
      </c>
      <c r="S36" s="3"/>
      <c r="T36" s="3"/>
      <c r="U36" s="3"/>
      <c r="V36" s="4"/>
      <c r="W36" s="4"/>
      <c r="X36" s="4"/>
    </row>
    <row r="37" spans="1:24" ht="19.5" customHeight="1">
      <c r="A37" s="63" t="s">
        <v>36</v>
      </c>
      <c r="B37" s="2">
        <v>0</v>
      </c>
      <c r="C37" s="2">
        <v>0</v>
      </c>
      <c r="D37" s="2">
        <v>0</v>
      </c>
      <c r="E37" s="2">
        <v>8</v>
      </c>
      <c r="F37" s="2">
        <v>0</v>
      </c>
      <c r="G37" s="2">
        <v>0</v>
      </c>
      <c r="H37" s="2">
        <v>7</v>
      </c>
      <c r="I37" s="2">
        <v>0</v>
      </c>
      <c r="J37" s="2">
        <v>0</v>
      </c>
      <c r="K37" s="6">
        <v>0</v>
      </c>
      <c r="L37" s="67">
        <v>0</v>
      </c>
      <c r="M37" s="7">
        <v>0</v>
      </c>
      <c r="N37" s="8">
        <f t="shared" si="4"/>
        <v>15</v>
      </c>
      <c r="O37" s="13" t="s">
        <v>55</v>
      </c>
      <c r="P37" s="14">
        <v>21</v>
      </c>
      <c r="Q37" s="8">
        <f t="shared" si="5"/>
        <v>7</v>
      </c>
      <c r="R37" s="62">
        <f t="shared" si="6"/>
        <v>-14</v>
      </c>
      <c r="S37" s="3"/>
      <c r="T37" s="3"/>
      <c r="U37" s="3"/>
      <c r="V37" s="4"/>
      <c r="W37" s="4"/>
      <c r="X37" s="4"/>
    </row>
    <row r="38" spans="1:24" ht="19.5" customHeight="1">
      <c r="A38" s="63" t="s">
        <v>22</v>
      </c>
      <c r="B38" s="2">
        <v>8</v>
      </c>
      <c r="C38" s="2">
        <v>0</v>
      </c>
      <c r="D38" s="2">
        <v>0</v>
      </c>
      <c r="E38" s="2">
        <v>0</v>
      </c>
      <c r="F38" s="2">
        <v>0</v>
      </c>
      <c r="G38" s="2">
        <v>0</v>
      </c>
      <c r="H38" s="2">
        <v>0</v>
      </c>
      <c r="I38" s="2">
        <v>0</v>
      </c>
      <c r="J38" s="2">
        <v>0</v>
      </c>
      <c r="K38" s="6">
        <v>0</v>
      </c>
      <c r="L38" s="67">
        <v>0</v>
      </c>
      <c r="M38" s="7">
        <v>0</v>
      </c>
      <c r="N38" s="8">
        <f t="shared" si="4"/>
        <v>8</v>
      </c>
      <c r="O38" s="13">
        <v>15</v>
      </c>
      <c r="P38" s="14">
        <v>27</v>
      </c>
      <c r="Q38" s="8">
        <f t="shared" si="5"/>
        <v>8</v>
      </c>
      <c r="R38" s="62">
        <f t="shared" si="6"/>
        <v>-19</v>
      </c>
      <c r="S38" s="3"/>
      <c r="T38" s="3"/>
      <c r="U38" s="3"/>
      <c r="V38" s="4"/>
      <c r="W38" s="4"/>
      <c r="X38" s="4"/>
    </row>
    <row r="39" spans="1:24" ht="19.5" customHeight="1">
      <c r="A39" s="63" t="s">
        <v>33</v>
      </c>
      <c r="B39" s="2">
        <v>5</v>
      </c>
      <c r="C39" s="2">
        <v>0</v>
      </c>
      <c r="D39" s="2">
        <v>0</v>
      </c>
      <c r="E39" s="2">
        <v>0</v>
      </c>
      <c r="F39" s="2">
        <v>0</v>
      </c>
      <c r="G39" s="2">
        <v>0</v>
      </c>
      <c r="H39" s="2">
        <v>0</v>
      </c>
      <c r="I39" s="2">
        <v>0</v>
      </c>
      <c r="J39" s="2">
        <v>0</v>
      </c>
      <c r="K39" s="6">
        <v>0</v>
      </c>
      <c r="L39" s="67">
        <v>0</v>
      </c>
      <c r="M39" s="7">
        <v>0</v>
      </c>
      <c r="N39" s="8">
        <f t="shared" si="4"/>
        <v>5</v>
      </c>
      <c r="O39" s="13">
        <v>16</v>
      </c>
      <c r="P39" s="14">
        <v>7</v>
      </c>
      <c r="Q39" s="8">
        <f t="shared" si="5"/>
        <v>5</v>
      </c>
      <c r="R39" s="62">
        <f t="shared" si="6"/>
        <v>-2</v>
      </c>
      <c r="S39" s="3"/>
      <c r="T39" s="3"/>
      <c r="U39" s="3"/>
      <c r="V39" s="4"/>
      <c r="W39" s="4"/>
      <c r="X39" s="4"/>
    </row>
    <row r="40" spans="1:24" ht="19.5" customHeight="1">
      <c r="A40" s="63" t="s">
        <v>28</v>
      </c>
      <c r="B40" s="2">
        <v>0</v>
      </c>
      <c r="C40" s="2">
        <v>0</v>
      </c>
      <c r="D40" s="2">
        <v>0</v>
      </c>
      <c r="E40" s="2">
        <v>0</v>
      </c>
      <c r="F40" s="2">
        <v>0</v>
      </c>
      <c r="G40" s="2">
        <v>0</v>
      </c>
      <c r="H40" s="2">
        <v>0</v>
      </c>
      <c r="I40" s="2">
        <v>0</v>
      </c>
      <c r="J40" s="2">
        <v>0</v>
      </c>
      <c r="K40" s="6">
        <v>0</v>
      </c>
      <c r="L40" s="67">
        <v>0</v>
      </c>
      <c r="M40" s="7">
        <v>0</v>
      </c>
      <c r="N40" s="8">
        <f t="shared" si="4"/>
        <v>0</v>
      </c>
      <c r="O40" s="13">
        <v>17</v>
      </c>
      <c r="P40" s="14">
        <v>0</v>
      </c>
      <c r="Q40" s="8">
        <f t="shared" si="5"/>
        <v>0</v>
      </c>
      <c r="R40" s="62">
        <f t="shared" si="6"/>
        <v>0</v>
      </c>
      <c r="S40" s="3"/>
      <c r="T40" s="3"/>
      <c r="U40" s="3"/>
      <c r="V40" s="4"/>
      <c r="W40" s="4"/>
      <c r="X40" s="4"/>
    </row>
    <row r="41" spans="1:24" ht="19.5" customHeight="1">
      <c r="A41" s="75"/>
      <c r="B41" s="76">
        <f>SUM(B24:B40)</f>
        <v>177</v>
      </c>
      <c r="C41" s="76">
        <f aca="true" t="shared" si="7" ref="C41:N41">SUM(C24:C40)</f>
        <v>195</v>
      </c>
      <c r="D41" s="76">
        <f t="shared" si="7"/>
        <v>205</v>
      </c>
      <c r="E41" s="76">
        <f t="shared" si="7"/>
        <v>173</v>
      </c>
      <c r="F41" s="76">
        <f t="shared" si="7"/>
        <v>96</v>
      </c>
      <c r="G41" s="76">
        <f t="shared" si="7"/>
        <v>152</v>
      </c>
      <c r="H41" s="76">
        <f t="shared" si="7"/>
        <v>141</v>
      </c>
      <c r="I41" s="76">
        <f t="shared" si="7"/>
        <v>207</v>
      </c>
      <c r="J41" s="76">
        <f t="shared" si="7"/>
        <v>176</v>
      </c>
      <c r="K41" s="76">
        <f t="shared" si="7"/>
        <v>180</v>
      </c>
      <c r="L41" s="76">
        <f t="shared" si="7"/>
        <v>170</v>
      </c>
      <c r="M41" s="76">
        <f t="shared" si="7"/>
        <v>220</v>
      </c>
      <c r="N41" s="76">
        <f t="shared" si="7"/>
        <v>2092</v>
      </c>
      <c r="O41" s="77"/>
      <c r="P41" s="78"/>
      <c r="Q41" s="78"/>
      <c r="R41" s="79"/>
      <c r="S41" s="3"/>
      <c r="T41" s="3"/>
      <c r="U41" s="3"/>
      <c r="V41" s="4"/>
      <c r="W41" s="4"/>
      <c r="X41" s="4"/>
    </row>
    <row r="42" spans="1:18" ht="15.75" customHeight="1">
      <c r="A42" s="80" t="s">
        <v>53</v>
      </c>
      <c r="B42" s="81"/>
      <c r="C42" s="81"/>
      <c r="D42" s="81"/>
      <c r="E42" s="81"/>
      <c r="F42" s="81"/>
      <c r="G42" s="81"/>
      <c r="H42" s="81"/>
      <c r="I42" s="81"/>
      <c r="J42" s="81"/>
      <c r="K42" s="81"/>
      <c r="L42" s="81"/>
      <c r="M42" s="81"/>
      <c r="N42" s="81"/>
      <c r="O42" s="81"/>
      <c r="P42" s="81"/>
      <c r="Q42" s="81"/>
      <c r="R42" s="82"/>
    </row>
    <row r="43" spans="1:18" ht="15.75" customHeight="1">
      <c r="A43" s="80"/>
      <c r="B43" s="81"/>
      <c r="C43" s="81"/>
      <c r="D43" s="81"/>
      <c r="E43" s="81"/>
      <c r="F43" s="81"/>
      <c r="G43" s="81"/>
      <c r="H43" s="81"/>
      <c r="I43" s="81"/>
      <c r="J43" s="81"/>
      <c r="K43" s="81"/>
      <c r="L43" s="81"/>
      <c r="M43" s="81"/>
      <c r="N43" s="81"/>
      <c r="O43" s="81"/>
      <c r="P43" s="81"/>
      <c r="Q43" s="81"/>
      <c r="R43" s="82"/>
    </row>
    <row r="44" spans="1:18" ht="15.75" customHeight="1" thickBot="1">
      <c r="A44" s="83"/>
      <c r="B44" s="84"/>
      <c r="C44" s="84"/>
      <c r="D44" s="84"/>
      <c r="E44" s="84"/>
      <c r="F44" s="84"/>
      <c r="G44" s="84"/>
      <c r="H44" s="84"/>
      <c r="I44" s="84"/>
      <c r="J44" s="84"/>
      <c r="K44" s="84"/>
      <c r="L44" s="84"/>
      <c r="M44" s="84"/>
      <c r="N44" s="84"/>
      <c r="O44" s="84"/>
      <c r="P44" s="84"/>
      <c r="Q44" s="84"/>
      <c r="R44" s="85"/>
    </row>
  </sheetData>
  <sheetProtection/>
  <mergeCells count="2">
    <mergeCell ref="A42:R44"/>
    <mergeCell ref="M20:X22"/>
  </mergeCells>
  <printOptions horizontalCentered="1" verticalCentered="1"/>
  <pageMargins left="0.31496062992125984" right="0.2362204724409449" top="0.3937007874015748" bottom="0.1968503937007874" header="0" footer="0"/>
  <pageSetup fitToHeight="2" horizontalDpi="300" verticalDpi="300" orientation="landscape" paperSize="9" scale="85" r:id="rId1"/>
  <headerFooter alignWithMargins="0">
    <oddHeader>&amp;R&amp;F</oddHeader>
  </headerFooter>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Y22"/>
  <sheetViews>
    <sheetView zoomScalePageLayoutView="0" workbookViewId="0" topLeftCell="A1">
      <selection activeCell="F13" sqref="F13"/>
    </sheetView>
  </sheetViews>
  <sheetFormatPr defaultColWidth="9.140625" defaultRowHeight="12.75"/>
  <cols>
    <col min="1" max="1" width="21.8515625" style="0" customWidth="1"/>
  </cols>
  <sheetData>
    <row r="1" spans="1:25" ht="12.75">
      <c r="A1" t="s">
        <v>42</v>
      </c>
      <c r="B1" t="s">
        <v>0</v>
      </c>
      <c r="C1" t="s">
        <v>43</v>
      </c>
      <c r="D1" t="s">
        <v>1</v>
      </c>
      <c r="E1" t="s">
        <v>2</v>
      </c>
      <c r="F1" t="s">
        <v>3</v>
      </c>
      <c r="G1" t="s">
        <v>7</v>
      </c>
      <c r="H1" t="s">
        <v>4</v>
      </c>
      <c r="I1" t="s">
        <v>5</v>
      </c>
      <c r="J1" t="s">
        <v>6</v>
      </c>
      <c r="K1" t="s">
        <v>8</v>
      </c>
      <c r="L1" t="s">
        <v>9</v>
      </c>
      <c r="M1" t="s">
        <v>11</v>
      </c>
      <c r="N1" t="s">
        <v>10</v>
      </c>
      <c r="O1" t="s">
        <v>12</v>
      </c>
      <c r="P1" t="s">
        <v>13</v>
      </c>
      <c r="Q1" t="s">
        <v>40</v>
      </c>
      <c r="R1" t="s">
        <v>14</v>
      </c>
      <c r="S1" t="s">
        <v>30</v>
      </c>
      <c r="T1" t="s">
        <v>15</v>
      </c>
      <c r="U1" t="s">
        <v>16</v>
      </c>
      <c r="V1" t="s">
        <v>44</v>
      </c>
      <c r="W1" t="s">
        <v>45</v>
      </c>
      <c r="X1" t="s">
        <v>17</v>
      </c>
      <c r="Y1" s="1" t="s">
        <v>32</v>
      </c>
    </row>
    <row r="2" spans="1:25" ht="12.75">
      <c r="A2" t="s">
        <v>19</v>
      </c>
      <c r="T2" s="9">
        <f aca="true" t="shared" si="0" ref="T2:T18">SUM(B2:S2)</f>
        <v>0</v>
      </c>
      <c r="U2">
        <v>1</v>
      </c>
      <c r="V2">
        <v>1443</v>
      </c>
      <c r="X2">
        <f aca="true" t="shared" si="1" ref="X2:X18">T2-V2</f>
        <v>-1443</v>
      </c>
      <c r="Y2" s="5" t="e">
        <f>AVERAGE(B2:C2,E2:S2)</f>
        <v>#DIV/0!</v>
      </c>
    </row>
    <row r="3" spans="1:25" ht="12.75">
      <c r="A3" t="s">
        <v>34</v>
      </c>
      <c r="T3">
        <f t="shared" si="0"/>
        <v>0</v>
      </c>
      <c r="U3">
        <v>2</v>
      </c>
      <c r="V3">
        <v>1372</v>
      </c>
      <c r="X3">
        <f t="shared" si="1"/>
        <v>-1372</v>
      </c>
      <c r="Y3" s="5" t="e">
        <f>AVERAGE(B3:F3,H3:S3)</f>
        <v>#DIV/0!</v>
      </c>
    </row>
    <row r="4" spans="1:25" ht="12.75">
      <c r="A4" t="s">
        <v>18</v>
      </c>
      <c r="T4">
        <f t="shared" si="0"/>
        <v>0</v>
      </c>
      <c r="U4">
        <v>3</v>
      </c>
      <c r="V4">
        <v>1362</v>
      </c>
      <c r="X4">
        <f t="shared" si="1"/>
        <v>-1362</v>
      </c>
      <c r="Y4" s="5" t="e">
        <f>AVERAGE(B4:J4,L4:S4)</f>
        <v>#DIV/0!</v>
      </c>
    </row>
    <row r="5" spans="1:25" ht="12.75">
      <c r="A5" t="s">
        <v>20</v>
      </c>
      <c r="T5">
        <f t="shared" si="0"/>
        <v>0</v>
      </c>
      <c r="U5">
        <v>4</v>
      </c>
      <c r="V5">
        <v>1334</v>
      </c>
      <c r="X5">
        <f t="shared" si="1"/>
        <v>-1334</v>
      </c>
      <c r="Y5" s="5" t="e">
        <f>AVERAGE(B5:N5,P5:S5)</f>
        <v>#DIV/0!</v>
      </c>
    </row>
    <row r="6" spans="1:25" ht="12.75">
      <c r="A6" t="s">
        <v>21</v>
      </c>
      <c r="T6">
        <f t="shared" si="0"/>
        <v>0</v>
      </c>
      <c r="U6">
        <v>5</v>
      </c>
      <c r="V6">
        <v>1307</v>
      </c>
      <c r="X6">
        <f t="shared" si="1"/>
        <v>-1307</v>
      </c>
      <c r="Y6" s="5" t="e">
        <f>AVERAGE(B6:H6,J6:S6)</f>
        <v>#DIV/0!</v>
      </c>
    </row>
    <row r="7" spans="1:25" ht="12.75">
      <c r="A7" t="s">
        <v>35</v>
      </c>
      <c r="T7">
        <f t="shared" si="0"/>
        <v>0</v>
      </c>
      <c r="U7">
        <v>6</v>
      </c>
      <c r="V7">
        <v>1272</v>
      </c>
      <c r="X7">
        <f t="shared" si="1"/>
        <v>-1272</v>
      </c>
      <c r="Y7" s="5" t="e">
        <f>AVERAGE(B7:K7,M7:S7)</f>
        <v>#DIV/0!</v>
      </c>
    </row>
    <row r="8" spans="1:25" ht="12.75">
      <c r="A8" t="s">
        <v>36</v>
      </c>
      <c r="T8">
        <f t="shared" si="0"/>
        <v>0</v>
      </c>
      <c r="U8">
        <v>7</v>
      </c>
      <c r="V8">
        <v>1252</v>
      </c>
      <c r="X8">
        <f t="shared" si="1"/>
        <v>-1252</v>
      </c>
      <c r="Y8" s="5" t="e">
        <f>AVERAGE(B8:G8,I8:S8)</f>
        <v>#DIV/0!</v>
      </c>
    </row>
    <row r="9" spans="1:25" ht="12.75">
      <c r="A9" t="s">
        <v>23</v>
      </c>
      <c r="T9">
        <f t="shared" si="0"/>
        <v>0</v>
      </c>
      <c r="U9">
        <v>8</v>
      </c>
      <c r="V9">
        <v>1024</v>
      </c>
      <c r="X9">
        <f t="shared" si="1"/>
        <v>-1024</v>
      </c>
      <c r="Y9" s="5" t="e">
        <f>AVERAGE(B9,D9:P9,R9:S9)</f>
        <v>#DIV/0!</v>
      </c>
    </row>
    <row r="10" spans="1:25" ht="12.75">
      <c r="A10" t="s">
        <v>37</v>
      </c>
      <c r="T10">
        <f t="shared" si="0"/>
        <v>0</v>
      </c>
      <c r="U10">
        <v>9</v>
      </c>
      <c r="V10">
        <v>976</v>
      </c>
      <c r="X10">
        <f t="shared" si="1"/>
        <v>-976</v>
      </c>
      <c r="Y10" s="5" t="e">
        <f>AVERAGE(B10:L10,N10:S10)</f>
        <v>#DIV/0!</v>
      </c>
    </row>
    <row r="11" spans="1:25" ht="12.75">
      <c r="A11" t="s">
        <v>25</v>
      </c>
      <c r="T11">
        <f t="shared" si="0"/>
        <v>0</v>
      </c>
      <c r="U11">
        <v>10</v>
      </c>
      <c r="V11">
        <v>769</v>
      </c>
      <c r="X11">
        <f t="shared" si="1"/>
        <v>-769</v>
      </c>
      <c r="Y11" s="5" t="e">
        <f>AVERAGE(B11:M11,O11:S11)</f>
        <v>#DIV/0!</v>
      </c>
    </row>
    <row r="12" spans="1:25" ht="12.75">
      <c r="A12" t="s">
        <v>24</v>
      </c>
      <c r="T12">
        <f t="shared" si="0"/>
        <v>0</v>
      </c>
      <c r="U12">
        <v>11</v>
      </c>
      <c r="V12">
        <v>662</v>
      </c>
      <c r="X12">
        <f t="shared" si="1"/>
        <v>-662</v>
      </c>
      <c r="Y12" s="5" t="e">
        <f>AVERAGE(B12:I12,K12:S12)</f>
        <v>#DIV/0!</v>
      </c>
    </row>
    <row r="13" spans="1:25" ht="12.75">
      <c r="A13" t="s">
        <v>22</v>
      </c>
      <c r="T13">
        <f t="shared" si="0"/>
        <v>0</v>
      </c>
      <c r="U13">
        <v>12</v>
      </c>
      <c r="V13">
        <v>602</v>
      </c>
      <c r="X13">
        <f t="shared" si="1"/>
        <v>-602</v>
      </c>
      <c r="Y13" s="5" t="e">
        <f>AVERAGE(B13:R13)</f>
        <v>#DIV/0!</v>
      </c>
    </row>
    <row r="14" spans="1:25" ht="12.75">
      <c r="A14" t="s">
        <v>27</v>
      </c>
      <c r="T14">
        <f t="shared" si="0"/>
        <v>0</v>
      </c>
      <c r="U14">
        <v>13</v>
      </c>
      <c r="V14">
        <v>570</v>
      </c>
      <c r="X14">
        <f t="shared" si="1"/>
        <v>-570</v>
      </c>
      <c r="Y14" s="5" t="e">
        <f>AVERAGE(B14:O14,Q14:S14)</f>
        <v>#DIV/0!</v>
      </c>
    </row>
    <row r="15" spans="1:25" ht="12.75">
      <c r="A15" t="s">
        <v>26</v>
      </c>
      <c r="T15">
        <f t="shared" si="0"/>
        <v>0</v>
      </c>
      <c r="U15">
        <v>14</v>
      </c>
      <c r="V15">
        <v>558</v>
      </c>
      <c r="X15">
        <f t="shared" si="1"/>
        <v>-558</v>
      </c>
      <c r="Y15" s="5" t="e">
        <f>AVERAGE(B15:Q15,S15)</f>
        <v>#DIV/0!</v>
      </c>
    </row>
    <row r="16" spans="1:25" ht="12.75">
      <c r="A16" t="s">
        <v>29</v>
      </c>
      <c r="T16">
        <f t="shared" si="0"/>
        <v>0</v>
      </c>
      <c r="U16">
        <v>15</v>
      </c>
      <c r="V16">
        <v>442</v>
      </c>
      <c r="X16">
        <f t="shared" si="1"/>
        <v>-442</v>
      </c>
      <c r="Y16" s="5" t="e">
        <f>AVERAGE(B16:E16,H16:S16)</f>
        <v>#DIV/0!</v>
      </c>
    </row>
    <row r="17" spans="1:25" ht="12.75">
      <c r="A17" t="s">
        <v>33</v>
      </c>
      <c r="T17">
        <f t="shared" si="0"/>
        <v>0</v>
      </c>
      <c r="U17">
        <v>16</v>
      </c>
      <c r="V17">
        <v>320</v>
      </c>
      <c r="X17">
        <f t="shared" si="1"/>
        <v>-320</v>
      </c>
      <c r="Y17" s="5" t="e">
        <f>AVERAGE(D17:S17)</f>
        <v>#DIV/0!</v>
      </c>
    </row>
    <row r="18" spans="1:25" ht="12.75">
      <c r="A18" t="s">
        <v>28</v>
      </c>
      <c r="T18">
        <f t="shared" si="0"/>
        <v>0</v>
      </c>
      <c r="U18">
        <v>17</v>
      </c>
      <c r="V18">
        <v>312</v>
      </c>
      <c r="X18">
        <f t="shared" si="1"/>
        <v>-312</v>
      </c>
      <c r="Y18" s="5" t="e">
        <f>AVERAGE(B18:D18,F18:S18)</f>
        <v>#DIV/0!</v>
      </c>
    </row>
    <row r="19" ht="12.75">
      <c r="Y19" s="1"/>
    </row>
    <row r="20" spans="2:25" ht="12.75">
      <c r="B20" t="s">
        <v>31</v>
      </c>
      <c r="Y20" s="1"/>
    </row>
    <row r="21" spans="2:25" ht="12.75">
      <c r="B21" t="s">
        <v>38</v>
      </c>
      <c r="Y21" s="1"/>
    </row>
    <row r="22" spans="2:25" ht="12.75">
      <c r="B22" t="s">
        <v>39</v>
      </c>
      <c r="Y22" s="1"/>
    </row>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23"/>
    </sheetView>
  </sheetViews>
  <sheetFormatPr defaultColWidth="9.140625" defaultRowHeight="12.75"/>
  <cols>
    <col min="1" max="14" width="5.7109375" style="0" customWidth="1"/>
    <col min="15" max="15" width="5.7109375" style="9" customWidth="1"/>
    <col min="16" max="18" width="5.7109375" style="0" customWidth="1"/>
  </cols>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2011-11-22T18:58:54Z</cp:lastPrinted>
  <dcterms:created xsi:type="dcterms:W3CDTF">2010-01-15T18:49:37Z</dcterms:created>
  <dcterms:modified xsi:type="dcterms:W3CDTF">2011-11-22T19:00:59Z</dcterms:modified>
  <cp:category/>
  <cp:version/>
  <cp:contentType/>
  <cp:contentStatus/>
</cp:coreProperties>
</file>